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8340" tabRatio="840" activeTab="0"/>
  </bookViews>
  <sheets>
    <sheet name="tytuł" sheetId="1" r:id="rId1"/>
    <sheet name="ID" sheetId="2" r:id="rId2"/>
    <sheet name="OPIS" sheetId="3" r:id="rId3"/>
    <sheet name="POTRZEBY" sheetId="4" r:id="rId4"/>
    <sheet name="Zakres rzeczowy" sheetId="5" r:id="rId5"/>
    <sheet name="PF1 ŚWiO" sheetId="6" r:id="rId6"/>
    <sheet name="PF1 LEAS" sheetId="7" r:id="rId7"/>
    <sheet name="PF1fin" sheetId="8" r:id="rId8"/>
    <sheet name="PF2" sheetId="9" r:id="rId9"/>
    <sheet name="PF3" sheetId="10" r:id="rId10"/>
    <sheet name="zal 1 PF2" sheetId="11" r:id="rId11"/>
    <sheet name="zal 2 PF2" sheetId="12" r:id="rId12"/>
  </sheets>
  <definedNames>
    <definedName name="_ftn1" localSheetId="1">'ID'!$C$12</definedName>
    <definedName name="_ftnref1" localSheetId="1">'ID'!#REF!</definedName>
    <definedName name="_xlnm.Print_Area" localSheetId="1">'ID'!$B$2:$I$30</definedName>
    <definedName name="_xlnm.Print_Area" localSheetId="2">'OPIS'!$B$2:$J$14</definedName>
    <definedName name="_xlnm.Print_Area" localSheetId="6">'PF1 LEAS'!$B$2:$R$18</definedName>
    <definedName name="_xlnm.Print_Area" localSheetId="5">'PF1 ŚWiO'!$B$2:$R$31</definedName>
    <definedName name="_xlnm.Print_Area" localSheetId="7">'PF1fin'!$A$1:$O$29</definedName>
    <definedName name="_xlnm.Print_Area" localSheetId="8">'PF2'!$A$2:$K$33</definedName>
    <definedName name="_xlnm.Print_Area" localSheetId="9">'PF3'!$B$2:$K$42</definedName>
    <definedName name="_xlnm.Print_Area" localSheetId="3">'POTRZEBY'!$B$2:$K$21</definedName>
    <definedName name="_xlnm.Print_Area" localSheetId="0">'tytuł'!$C$3:$L$26</definedName>
    <definedName name="_xlnm.Print_Area" localSheetId="4">'Zakres rzeczowy'!$B$2:$K$10</definedName>
    <definedName name="_xlnm.Print_Area" localSheetId="10">'zal 1 PF2'!$A$2:$K$33</definedName>
    <definedName name="_xlnm.Print_Area" localSheetId="11">'zal 2 PF2'!$A$2:$K$33</definedName>
  </definedNames>
  <calcPr fullCalcOnLoad="1"/>
</workbook>
</file>

<file path=xl/comments10.xml><?xml version="1.0" encoding="utf-8"?>
<comments xmlns="http://schemas.openxmlformats.org/spreadsheetml/2006/main">
  <authors>
    <author>sep</author>
  </authors>
  <commentList>
    <comment ref="C6" authorId="0">
      <text>
        <r>
          <rPr>
            <b/>
            <sz val="8"/>
            <rFont val="Tahoma"/>
            <family val="2"/>
          </rPr>
          <t xml:space="preserve">wszystkie dane 
w wartościach dodatnich </t>
        </r>
      </text>
    </comment>
  </commentList>
</comments>
</file>

<file path=xl/comments2.xml><?xml version="1.0" encoding="utf-8"?>
<comments xmlns="http://schemas.openxmlformats.org/spreadsheetml/2006/main">
  <authors>
    <author>hijk</author>
  </authors>
  <commentList>
    <comment ref="H6" authorId="0">
      <text>
        <r>
          <rPr>
            <b/>
            <sz val="8"/>
            <rFont val="Tahoma"/>
            <family val="2"/>
          </rPr>
          <t>należy określić status wnioskodawcy</t>
        </r>
      </text>
    </comment>
    <comment ref="D18" authorId="0">
      <text>
        <r>
          <rPr>
            <b/>
            <sz val="8"/>
            <rFont val="Tahoma"/>
            <family val="2"/>
          </rPr>
          <t>należy podać w przypadku, gdy miejsce realizacji operacji nie zostało oznaczone nazwą ulicy, numerem domu/lokalu</t>
        </r>
      </text>
    </comment>
  </commentList>
</comments>
</file>

<file path=xl/comments4.xml><?xml version="1.0" encoding="utf-8"?>
<comments xmlns="http://schemas.openxmlformats.org/spreadsheetml/2006/main">
  <authors>
    <author>Dom</author>
  </authors>
  <commentList>
    <comment ref="G12" authorId="0">
      <text>
        <r>
          <rPr>
            <sz val="8"/>
            <rFont val="Tahoma"/>
            <family val="2"/>
          </rPr>
          <t>należy podać czy proponowana cena będzie wyższa/ niższa / równa w stosunku do oferty konkurencji</t>
        </r>
      </text>
    </comment>
    <comment ref="C17" authorId="0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comments6.xml><?xml version="1.0" encoding="utf-8"?>
<comments xmlns="http://schemas.openxmlformats.org/spreadsheetml/2006/main">
  <authors>
    <author>hijk</author>
  </authors>
  <commentList>
    <comment ref="L7" authorId="0">
      <text>
        <r>
          <rPr>
            <b/>
            <sz val="8"/>
            <rFont val="Tahoma"/>
            <family val="2"/>
          </rPr>
          <t>należy wpisać rok bieżący</t>
        </r>
      </text>
    </comment>
  </commentList>
</comments>
</file>

<file path=xl/comments8.xml><?xml version="1.0" encoding="utf-8"?>
<comments xmlns="http://schemas.openxmlformats.org/spreadsheetml/2006/main">
  <authors>
    <author>sep</author>
    <author>hijk</author>
  </authors>
  <commentList>
    <comment ref="H9" authorId="0">
      <text>
        <r>
          <rPr>
            <b/>
            <sz val="8"/>
            <rFont val="Tahoma"/>
            <family val="2"/>
          </rPr>
          <t>w wartościach netto (bez VAT), zgodnie z Zestawieniem rzeczowo – finansowym operacji</t>
        </r>
      </text>
    </comment>
    <comment ref="C11" authorId="1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sharedStrings.xml><?xml version="1.0" encoding="utf-8"?>
<sst xmlns="http://schemas.openxmlformats.org/spreadsheetml/2006/main" count="411" uniqueCount="210">
  <si>
    <t>1.</t>
  </si>
  <si>
    <t>Rolnik</t>
  </si>
  <si>
    <t>Domownik</t>
  </si>
  <si>
    <t xml:space="preserve">2. </t>
  </si>
  <si>
    <t>I. IDENTYFIKACJA WNIOSKODAWCY</t>
  </si>
  <si>
    <t>Rodzaj nieruchomości</t>
  </si>
  <si>
    <t>Rok budowy</t>
  </si>
  <si>
    <t>Stan techniczny</t>
  </si>
  <si>
    <t>Grunty:</t>
  </si>
  <si>
    <t>x</t>
  </si>
  <si>
    <t>Nazwa i typ maszyny/ urządzenia/ pojazdu</t>
  </si>
  <si>
    <t>Rok produkcji</t>
  </si>
  <si>
    <t>Inne elementy zaplecza</t>
  </si>
  <si>
    <t>III. PROJEKCJA FINANSOWA</t>
  </si>
  <si>
    <t>III.1 ŚRODKI WŁASNE</t>
  </si>
  <si>
    <t>Z tytułu prowadzonej działalności rolniczej</t>
  </si>
  <si>
    <t>Lp.</t>
  </si>
  <si>
    <t xml:space="preserve">Przedmiot / cel umowy </t>
  </si>
  <si>
    <t>Rok bieżący</t>
  </si>
  <si>
    <t>Rok</t>
  </si>
  <si>
    <t>RAZEM</t>
  </si>
  <si>
    <t>Wartość PLN</t>
  </si>
  <si>
    <t>Jedn. sprzedaży</t>
  </si>
  <si>
    <t>bieżący</t>
  </si>
  <si>
    <t xml:space="preserve">Rok </t>
  </si>
  <si>
    <t xml:space="preserve">Rok poprzedni </t>
  </si>
  <si>
    <t>Uzasadnienie</t>
  </si>
  <si>
    <t>Pozycja kosztów</t>
  </si>
  <si>
    <t>zużycie materiałów i energii</t>
  </si>
  <si>
    <t>podatki i opłaty</t>
  </si>
  <si>
    <t>wynagrodzenia i pochodne</t>
  </si>
  <si>
    <t>zakup towarów</t>
  </si>
  <si>
    <t>ubezpieczenia majątkowe</t>
  </si>
  <si>
    <t>pozostałe koszty</t>
  </si>
  <si>
    <t>koszty finansowe</t>
  </si>
  <si>
    <t>Specyfikacja</t>
  </si>
  <si>
    <t>IV. DODATKOWE INFORMACJE</t>
  </si>
  <si>
    <t>następna</t>
  </si>
  <si>
    <r>
      <t>N</t>
    </r>
    <r>
      <rPr>
        <vertAlign val="subscript"/>
        <sz val="9"/>
        <rFont val="Arial"/>
        <family val="2"/>
      </rPr>
      <t>0</t>
    </r>
  </si>
  <si>
    <r>
      <t>N</t>
    </r>
    <r>
      <rPr>
        <vertAlign val="subscript"/>
        <sz val="9"/>
        <rFont val="Arial"/>
        <family val="2"/>
      </rPr>
      <t>1</t>
    </r>
  </si>
  <si>
    <r>
      <t>N</t>
    </r>
    <r>
      <rPr>
        <vertAlign val="subscript"/>
        <sz val="9"/>
        <rFont val="Arial"/>
        <family val="2"/>
      </rPr>
      <t>2</t>
    </r>
  </si>
  <si>
    <r>
      <t>N</t>
    </r>
    <r>
      <rPr>
        <vertAlign val="subscript"/>
        <sz val="9"/>
        <rFont val="Arial"/>
        <family val="2"/>
      </rPr>
      <t>3</t>
    </r>
  </si>
  <si>
    <r>
      <t>N</t>
    </r>
    <r>
      <rPr>
        <vertAlign val="subscript"/>
        <sz val="9"/>
        <rFont val="Arial"/>
        <family val="2"/>
      </rPr>
      <t>4</t>
    </r>
  </si>
  <si>
    <r>
      <t>N</t>
    </r>
    <r>
      <rPr>
        <vertAlign val="subscript"/>
        <sz val="9"/>
        <rFont val="Arial"/>
        <family val="2"/>
      </rPr>
      <t>5</t>
    </r>
  </si>
  <si>
    <t>Powierzchnia/ Kubatura</t>
  </si>
  <si>
    <t>Planowany rok poniesienia kosztu</t>
  </si>
  <si>
    <t>amort z tabeli</t>
  </si>
  <si>
    <t>amort autom</t>
  </si>
  <si>
    <t>suma kwalif</t>
  </si>
  <si>
    <t>poprzednia</t>
  </si>
  <si>
    <t>Cena w roku poprzednim</t>
  </si>
  <si>
    <t>Cena bazowa</t>
  </si>
  <si>
    <t>4. Dochód brutto</t>
  </si>
  <si>
    <t>II.1 INFORMACJE WSTĘPNE</t>
  </si>
  <si>
    <t>miejscowość</t>
  </si>
  <si>
    <t xml:space="preserve">województwo </t>
  </si>
  <si>
    <t>Kod PKD</t>
  </si>
  <si>
    <t>Rozwijana</t>
  </si>
  <si>
    <t>Podejmowana</t>
  </si>
  <si>
    <t xml:space="preserve">II.2.c) Analiza potrzeb i korzyści </t>
  </si>
  <si>
    <t>Produkt / usługa</t>
  </si>
  <si>
    <t>Poziom cen</t>
  </si>
  <si>
    <t>Planowane wykorzystanie (%)</t>
  </si>
  <si>
    <t>rok I</t>
  </si>
  <si>
    <t>wyższa</t>
  </si>
  <si>
    <t>niższa</t>
  </si>
  <si>
    <t>równa</t>
  </si>
  <si>
    <t>Planowany rok zaciągnięcia zobowiązań</t>
  </si>
  <si>
    <t>Planowana kwota zadłużenia</t>
  </si>
  <si>
    <t>1. 
Produkt/usługa
Tabela ilościowa</t>
  </si>
  <si>
    <t>Poz. Zestawienia</t>
  </si>
  <si>
    <t>Małżonek rolnika</t>
  </si>
  <si>
    <t>2.1. Producenta</t>
  </si>
  <si>
    <t>2.2. NIP Wnioskodawcy</t>
  </si>
  <si>
    <t>EKONOMICZNY PLAN OPERACJI</t>
  </si>
  <si>
    <t>Ekonomiczny plan operacji</t>
  </si>
  <si>
    <t>Numer identyfikacyjny</t>
  </si>
  <si>
    <t>II. CHARAKTERYSTYKA PLANOWANEJ OPERACJI</t>
  </si>
  <si>
    <t>a) Lokalizacja operacji (miejsce realizacji inwestycji)</t>
  </si>
  <si>
    <t xml:space="preserve">ulica / oznaczenie działki </t>
  </si>
  <si>
    <t>nr domu / nr lokalu</t>
  </si>
  <si>
    <t>kod - pocztowy, poczta</t>
  </si>
  <si>
    <t>b) Rodzaj działalności objętej operacją</t>
  </si>
  <si>
    <t>Oznaczenie działalności</t>
  </si>
  <si>
    <t>II.2 OPIS OPERACJI</t>
  </si>
  <si>
    <t>a) Opis planowanej operacji (max 500 słów)</t>
  </si>
  <si>
    <t>II.2.b) Posiadane zaplecze do prowadzenia działalności rolniczej i gospodarczej</t>
  </si>
  <si>
    <t>Zaplecze planowanej operacji</t>
  </si>
  <si>
    <t xml:space="preserve">Charakterystyka  istniejących nieruchomości </t>
  </si>
  <si>
    <t>Posiadanie zależne</t>
  </si>
  <si>
    <t>1. Wpływ planowanej operacji na liczbę miejsc pracy i dochód z działalności pozarolniczej.</t>
  </si>
  <si>
    <t>Liczba planowanych do utworzenia stałych miejsc pracy</t>
  </si>
  <si>
    <t>Liczba planowanych do utworzenia sezonowych miejsc pracy</t>
  </si>
  <si>
    <t>Liczba planowanych do zachowania miejsc pracy</t>
  </si>
  <si>
    <t>Wzrost dochodu z działalności pozarolniczej</t>
  </si>
  <si>
    <t xml:space="preserve">Osoby </t>
  </si>
  <si>
    <t>Etaty</t>
  </si>
  <si>
    <t>2. Charakterystyka produktu i działania marketingowe</t>
  </si>
  <si>
    <t>Produkty / usługi, jakie będą oferowane w wyniku realizacji operacji.</t>
  </si>
  <si>
    <t>nowy</t>
  </si>
  <si>
    <t>kontynuacja</t>
  </si>
  <si>
    <t>Planowane akcje promocyjne firmy, produktu lub usługi.</t>
  </si>
  <si>
    <t>ha fizyczne</t>
  </si>
  <si>
    <t>Poz. zestawienia</t>
  </si>
  <si>
    <t>Nazwa dostawcy</t>
  </si>
  <si>
    <t>Marka, typ lub rodzaj</t>
  </si>
  <si>
    <t>Parametr (y) charakteryzujący przedmiot (przedział mocy lub wydajności itp.)</t>
  </si>
  <si>
    <t>Wartość Zadania [wybranej oferty (zł)]</t>
  </si>
  <si>
    <t>rok docelowy</t>
  </si>
  <si>
    <t>Uzasadnienie wyboru oferty</t>
  </si>
  <si>
    <t>Wpływ zakresu rzeczowego operacji na zakładany poziom sprzedaży</t>
  </si>
  <si>
    <t>Rok poprzedni</t>
  </si>
  <si>
    <t>Z tytułu działalności pozarolniczej objętej operacją</t>
  </si>
  <si>
    <t>inne ……</t>
  </si>
  <si>
    <t>2. inna działalność pozarolnicza</t>
  </si>
  <si>
    <t>3. świadczenia emerytalno - rentowe</t>
  </si>
  <si>
    <t>DOCHÓD RAZEM</t>
  </si>
  <si>
    <t xml:space="preserve">Oznaczenie/numer umowy/
rodzaj zadłużenia 
(np. kredyt, pożyczka)
</t>
  </si>
  <si>
    <t>Rok zaciągnięcia zobowiązań</t>
  </si>
  <si>
    <t>Kwota zadłużenia</t>
  </si>
  <si>
    <t>Wykorzystanie środków obcych do finansowania kosztów operacji w okresie realizacji operacji</t>
  </si>
  <si>
    <t xml:space="preserve">Z innych źródeł: </t>
  </si>
  <si>
    <t>1. wynagrodzenia</t>
  </si>
  <si>
    <t>Roczny dochód netto gospodarstwa / przedsiębiorstwa, w tym:</t>
  </si>
  <si>
    <t>Obsługa zadłużenia w kolejnych latach (kapitał + odsetki)</t>
  </si>
  <si>
    <t xml:space="preserve">Kapitał </t>
  </si>
  <si>
    <t>Odsetki</t>
  </si>
  <si>
    <t>III.3. LEASING</t>
  </si>
  <si>
    <t>Oznaczenie/numer promesy leasingowej</t>
  </si>
  <si>
    <t>Przedmiot promesy (umowy) leasingowej</t>
  </si>
  <si>
    <t>Koszty inwestycyjne objęte leasingiem (Kl)</t>
  </si>
  <si>
    <t>Koszty inwestycyjne nie objęte leasingiem (Ki)</t>
  </si>
  <si>
    <t>Koszty ogólne (Ko)</t>
  </si>
  <si>
    <t>ki</t>
  </si>
  <si>
    <t>kl</t>
  </si>
  <si>
    <t>ko</t>
  </si>
  <si>
    <t>ki t1</t>
  </si>
  <si>
    <t>ki t2</t>
  </si>
  <si>
    <t>ki t3</t>
  </si>
  <si>
    <t>ki t4</t>
  </si>
  <si>
    <t>ki t5</t>
  </si>
  <si>
    <t>kl t2</t>
  </si>
  <si>
    <t>kl t3</t>
  </si>
  <si>
    <t>kl t4</t>
  </si>
  <si>
    <t>kl t5</t>
  </si>
  <si>
    <t>kl t1</t>
  </si>
  <si>
    <t>ko t2</t>
  </si>
  <si>
    <t>ko t3</t>
  </si>
  <si>
    <t>ko t4</t>
  </si>
  <si>
    <t>ko t5</t>
  </si>
  <si>
    <t>ko t1</t>
  </si>
  <si>
    <t>Suma kosztów kwalifikowalnych operacji (Ki+Kl+Ko):</t>
  </si>
  <si>
    <t>2. 
Produkt/usługa</t>
  </si>
  <si>
    <t>3. 
Produkt/usługa
Tabela wartościowa</t>
  </si>
  <si>
    <t>III. 5 PLANOWANE PRZYCHODY I KOSZTY ZWIĄZANE Z OPERACJĄ</t>
  </si>
  <si>
    <t>III.5.1  PROGNOZA SPRZEDAŻY W WYNIKU REALIZACJI OPERACJI</t>
  </si>
  <si>
    <t>usługi obce (naprawy i konserwacje maszyn, budynków w tym czynsze)</t>
  </si>
  <si>
    <t>III.5.3 ZAKTUALIZOWANA WARTOŚĆ NETTO</t>
  </si>
  <si>
    <t>X</t>
  </si>
  <si>
    <t>1. Inwestycje dotyczące operacji</t>
  </si>
  <si>
    <t>2. Przychody ze sprzedaży (tab. III.5.1)</t>
  </si>
  <si>
    <t>3. Koszty działalności  objętej operacją (tab. III.5.2)</t>
  </si>
  <si>
    <t>miejscowość i data</t>
  </si>
  <si>
    <t>czytelny podpis</t>
  </si>
  <si>
    <t>.................................................................................................................</t>
  </si>
  <si>
    <t>......................................................................................</t>
  </si>
  <si>
    <t>Imię i nazwisko rolnika / małżonka rolnika / domownika</t>
  </si>
  <si>
    <t>powiat</t>
  </si>
  <si>
    <t xml:space="preserve">gmina  </t>
  </si>
  <si>
    <t>bardzo dobry</t>
  </si>
  <si>
    <t>dobry</t>
  </si>
  <si>
    <t xml:space="preserve">średni </t>
  </si>
  <si>
    <t>zły</t>
  </si>
  <si>
    <t>Budynki/budowle:</t>
  </si>
  <si>
    <t>III.5.2 KOSZTY DZIAŁALNOŚCI OBJĘTEJ OPERACJĄ</t>
  </si>
  <si>
    <r>
      <t>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/m</t>
    </r>
    <r>
      <rPr>
        <vertAlign val="superscript"/>
        <sz val="9"/>
        <rFont val="Arial"/>
        <family val="2"/>
      </rPr>
      <t>3</t>
    </r>
  </si>
  <si>
    <t>Posiadane maszyny/ urządzenia/pojazdy</t>
  </si>
  <si>
    <t>*5. Podatek dochodowy, wg stopy:</t>
  </si>
  <si>
    <t>*6. Dochód netto</t>
  </si>
  <si>
    <t>*7. Wartość końcowa</t>
  </si>
  <si>
    <t>*8. Amortyzacja</t>
  </si>
  <si>
    <t>*9. Saldo bieżące</t>
  </si>
  <si>
    <t>*NPV</t>
  </si>
  <si>
    <t>*amortyzacja</t>
  </si>
  <si>
    <t>-</t>
  </si>
  <si>
    <t>3. Zestawienie zakresu rzeczowego operacji (opis zadań)</t>
  </si>
  <si>
    <t>Stan środków finansowych Wnioskodawcy na sfinansowanie operacji</t>
  </si>
  <si>
    <t>III.2. ŚRODKI OBCE NA SFINANSOWANIE OPERACJI</t>
  </si>
  <si>
    <t>III.4 KOSZTY OPERACJI</t>
  </si>
  <si>
    <r>
      <rPr>
        <b/>
        <i/>
        <sz val="9"/>
        <rFont val="Arial CE"/>
        <family val="0"/>
      </rPr>
      <t xml:space="preserve">UWAGA: </t>
    </r>
    <r>
      <rPr>
        <i/>
        <sz val="9"/>
        <rFont val="Arial CE"/>
        <family val="0"/>
      </rPr>
      <t xml:space="preserve">
1. Niniejszy dokument nie jest wypełniany w częściach oznaczonych „*” w przypadku, gdy: 
        - wartość kosztów kwalifikowalnych operacji nie przekracza 50.000 PLN bez względu na kategorię operacji,
        - operacja jest realizowana w związku z podjęciem lub rozwijaniem działalności polegającej na 
          wynajmowaniu pokoi oraz sprzedaży posiłków domowych lub świadczeniu innych usług związanych z 
          pobytem turystów w gospodarstwie rolnym. 
2. W pozostałych przypadkach wnioskodawca wypełnia cały dokument.
</t>
    </r>
  </si>
  <si>
    <t>znak sprawy                                                                                                                                                                                                  (wypełnia pracownik OR)</t>
  </si>
  <si>
    <t>Załącznik 1. PROJEKCJA FINANSOWA OPARTA NA NOWYCH ROZWIĄZANIACH</t>
  </si>
  <si>
    <t>Załącznik 2. PROJEKCJA FINANSOWA OPRTA NA OBECNYCH ROZWIĄZANIACH</t>
  </si>
  <si>
    <t>I. PLANOWANE PRZYCHODY I KOSZTY ZWIĄZANE Z OPERACJĄ OPARTĄ NA NOWYCH (OSZCZĘDNIEJSZYCH) ROZWIĄZANIACH</t>
  </si>
  <si>
    <t>I.1  PROGNOZA SPRZEDAŻY W WYNIKU REALIZACJI OPERACJI (OPARTEJ NA NOWYCH ROZWIĄZANIACH</t>
  </si>
  <si>
    <t>I.2. KOSZTY DZIAŁALNOŚCI OBJĘTEJ OPERACJĄ OPARTĄ NA NOWYCH ROZWIĄZANICH</t>
  </si>
  <si>
    <t>I. PLANOWANE PRZYCHODY I KOSZTY ZWIĄZANE Z OPERACJĄ OPARTA NA DOTYCHCZASOWYCH ROZWIĄZANICH</t>
  </si>
  <si>
    <t xml:space="preserve">I.1.  PROGNOZA SPRZEDAŻY W WYNIKU REALIZACJI OPERACJI OPARTEJ NA DOTYCHCZASOWYCH ROZWIĄZANIACH </t>
  </si>
  <si>
    <t>I.2. KOSZTY DZIAŁALNOŚCI OBJĘTEJ OPERACJĄ OPRTĄ NA DOTYCHCZASOWYCH ROZWIĄZANIACH</t>
  </si>
  <si>
    <t>Nazwa zadania</t>
  </si>
  <si>
    <t>Suma kosztów niekwalifikowalnych operacji</t>
  </si>
  <si>
    <t>Parametry techniczne (m2, m3, moc, wydajność itp.)</t>
  </si>
  <si>
    <t>I wiersz</t>
  </si>
  <si>
    <t>II wiersz</t>
  </si>
  <si>
    <t>count dodane</t>
  </si>
  <si>
    <t>III.4.1 KOSZTY KWALIFIKOWALNE OPERACJI</t>
  </si>
  <si>
    <t>W-1.1_413_311</t>
  </si>
  <si>
    <t>III.4.2 Zestawienie zakresu towarzyszącego operacji - koszty niekwalifikowalne</t>
  </si>
  <si>
    <t xml:space="preserve">Załącznik                                                                                                do wniosku o przyznanie pomocy dla działania                                          413 "Wdrażanie lokalnych strategii rozwoju" dla operacji, które odpowiadają warunkom przyznania pomocy w ramach działania 311 "Różnicowanie w kierunku działalności nierolniczej" 
w ramach Programu Rozwoju Obszarów Wiejskich 
na lata 2007 - 2013
</t>
  </si>
  <si>
    <t>*10. Stopa dyskonta (5,91%) / czynnik dyskontujący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</si>
</sst>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##_###_##_##"/>
    <numFmt numFmtId="176" formatCode="###&quot;_&quot;###&quot;_&quot;##&quot;_&quot;##"/>
    <numFmt numFmtId="177" formatCode="##"/>
    <numFmt numFmtId="178" formatCode="00000000000"/>
    <numFmt numFmtId="179" formatCode="0.0"/>
    <numFmt numFmtId="180" formatCode="_-* #,##0.0\ _z_ł_-;\-* #,##0.0\ _z_ł_-;_-* &quot;-&quot;?\ _z_ł_-;_-@_-"/>
    <numFmt numFmtId="181" formatCode="#,##0.0\ &quot;zł&quot;"/>
    <numFmt numFmtId="182" formatCode="#,##0.0_ ;\-#,##0.0\ "/>
    <numFmt numFmtId="183" formatCode="###&quot;-&quot;###&quot;-&quot;##&quot;-&quot;##"/>
    <numFmt numFmtId="184" formatCode="#,##0.0000"/>
    <numFmt numFmtId="185" formatCode="0.000000000000000"/>
  </numFmts>
  <fonts count="45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8"/>
      <name val="Arial"/>
      <family val="2"/>
    </font>
    <font>
      <b/>
      <sz val="13.5"/>
      <name val="Arial"/>
      <family val="2"/>
    </font>
    <font>
      <vertAlign val="subscript"/>
      <sz val="9"/>
      <name val="Arial"/>
      <family val="2"/>
    </font>
    <font>
      <sz val="7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18"/>
      <name val="Arial CE"/>
      <family val="0"/>
    </font>
    <font>
      <b/>
      <sz val="16"/>
      <name val="Arial CE"/>
      <family val="0"/>
    </font>
    <font>
      <sz val="16"/>
      <name val="Arial CE"/>
      <family val="2"/>
    </font>
    <font>
      <sz val="8"/>
      <name val="Tahoma"/>
      <family val="2"/>
    </font>
    <font>
      <sz val="9"/>
      <color indexed="41"/>
      <name val="Arial"/>
      <family val="2"/>
    </font>
    <font>
      <sz val="9"/>
      <color indexed="22"/>
      <name val="Arial"/>
      <family val="2"/>
    </font>
    <font>
      <vertAlign val="superscript"/>
      <sz val="9"/>
      <name val="Arial"/>
      <family val="2"/>
    </font>
    <font>
      <sz val="13"/>
      <name val="Arial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Alignment="0">
      <protection locked="0"/>
    </xf>
    <xf numFmtId="0" fontId="13" fillId="0" borderId="4" applyNumberFormat="0" applyAlignment="0">
      <protection locked="0"/>
    </xf>
    <xf numFmtId="0" fontId="13" fillId="0" borderId="0" applyNumberFormat="0" applyAlignment="0">
      <protection locked="0"/>
    </xf>
    <xf numFmtId="0" fontId="13" fillId="0" borderId="5" applyNumberFormat="0" applyAlignment="0">
      <protection locked="0"/>
    </xf>
    <xf numFmtId="0" fontId="14" fillId="21" borderId="6" applyAlignment="0">
      <protection hidden="1"/>
    </xf>
    <xf numFmtId="0" fontId="14" fillId="21" borderId="7" applyAlignment="0">
      <protection hidden="1"/>
    </xf>
    <xf numFmtId="0" fontId="14" fillId="21" borderId="8" applyAlignment="0">
      <protection hidden="1"/>
    </xf>
    <xf numFmtId="0" fontId="14" fillId="21" borderId="3" applyAlignment="0">
      <protection hidden="1"/>
    </xf>
    <xf numFmtId="0" fontId="14" fillId="21" borderId="0" applyAlignment="0">
      <protection hidden="1"/>
    </xf>
    <xf numFmtId="0" fontId="14" fillId="21" borderId="9" applyAlignment="0">
      <protection hidden="1"/>
    </xf>
    <xf numFmtId="0" fontId="14" fillId="21" borderId="5">
      <alignment horizontal="left"/>
      <protection hidden="1"/>
    </xf>
    <xf numFmtId="0" fontId="2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22" borderId="11" applyNumberFormat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12" fillId="0" borderId="0">
      <alignment/>
      <protection/>
    </xf>
    <xf numFmtId="0" fontId="38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15">
      <alignment horizontal="right" vertical="top"/>
      <protection/>
    </xf>
    <xf numFmtId="0" fontId="14" fillId="0" borderId="0">
      <alignment/>
      <protection/>
    </xf>
    <xf numFmtId="0" fontId="39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4" borderId="17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1" borderId="6" applyAlignment="0">
      <protection hidden="1"/>
    </xf>
    <xf numFmtId="0" fontId="14" fillId="21" borderId="18" applyAlignment="0">
      <protection hidden="1"/>
    </xf>
    <xf numFmtId="0" fontId="14" fillId="21" borderId="7" applyAlignment="0">
      <protection hidden="1"/>
    </xf>
    <xf numFmtId="0" fontId="14" fillId="21" borderId="8" applyAlignment="0">
      <protection hidden="1"/>
    </xf>
    <xf numFmtId="0" fontId="14" fillId="21" borderId="3" applyAlignment="0">
      <protection hidden="1"/>
    </xf>
    <xf numFmtId="0" fontId="14" fillId="21" borderId="0" applyAlignment="0">
      <protection hidden="1"/>
    </xf>
    <xf numFmtId="0" fontId="14" fillId="21" borderId="9" applyAlignment="0">
      <protection hidden="1"/>
    </xf>
    <xf numFmtId="0" fontId="14" fillId="21" borderId="19" applyAlignment="0">
      <protection hidden="1"/>
    </xf>
    <xf numFmtId="0" fontId="14" fillId="21" borderId="20" applyAlignment="0">
      <protection hidden="1"/>
    </xf>
    <xf numFmtId="0" fontId="43" fillId="3" borderId="0" applyNumberFormat="0" applyBorder="0" applyAlignment="0" applyProtection="0"/>
  </cellStyleXfs>
  <cellXfs count="331">
    <xf numFmtId="0" fontId="0" fillId="0" borderId="0" xfId="0" applyAlignment="1">
      <alignment/>
    </xf>
    <xf numFmtId="0" fontId="6" fillId="25" borderId="0" xfId="0" applyFont="1" applyFill="1" applyAlignment="1">
      <alignment/>
    </xf>
    <xf numFmtId="0" fontId="7" fillId="25" borderId="0" xfId="55" applyFont="1" applyFill="1" applyAlignment="1" applyProtection="1">
      <alignment/>
      <protection/>
    </xf>
    <xf numFmtId="0" fontId="6" fillId="25" borderId="0" xfId="0" applyFont="1" applyFill="1" applyAlignment="1">
      <alignment horizontal="center" vertical="top"/>
    </xf>
    <xf numFmtId="0" fontId="0" fillId="25" borderId="0" xfId="0" applyFont="1" applyFill="1" applyBorder="1" applyAlignment="1">
      <alignment/>
    </xf>
    <xf numFmtId="0" fontId="0" fillId="25" borderId="0" xfId="0" applyFont="1" applyFill="1" applyAlignment="1">
      <alignment vertical="top"/>
    </xf>
    <xf numFmtId="0" fontId="6" fillId="25" borderId="0" xfId="0" applyFont="1" applyFill="1" applyAlignment="1">
      <alignment vertical="top"/>
    </xf>
    <xf numFmtId="0" fontId="6" fillId="20" borderId="21" xfId="0" applyFont="1" applyFill="1" applyBorder="1" applyAlignment="1">
      <alignment vertical="top"/>
    </xf>
    <xf numFmtId="0" fontId="6" fillId="20" borderId="22" xfId="0" applyFont="1" applyFill="1" applyBorder="1" applyAlignment="1">
      <alignment horizontal="center" vertical="top" wrapText="1"/>
    </xf>
    <xf numFmtId="0" fontId="6" fillId="20" borderId="23" xfId="0" applyFont="1" applyFill="1" applyBorder="1" applyAlignment="1">
      <alignment horizontal="center" vertical="top" wrapText="1"/>
    </xf>
    <xf numFmtId="0" fontId="0" fillId="20" borderId="0" xfId="0" applyFont="1" applyFill="1" applyAlignment="1">
      <alignment vertical="top"/>
    </xf>
    <xf numFmtId="0" fontId="6" fillId="20" borderId="0" xfId="0" applyFont="1" applyFill="1" applyAlignment="1">
      <alignment vertical="top"/>
    </xf>
    <xf numFmtId="0" fontId="1" fillId="20" borderId="0" xfId="0" applyFont="1" applyFill="1" applyAlignment="1">
      <alignment vertical="top"/>
    </xf>
    <xf numFmtId="0" fontId="5" fillId="20" borderId="0" xfId="0" applyFont="1" applyFill="1" applyAlignment="1">
      <alignment vertical="top"/>
    </xf>
    <xf numFmtId="0" fontId="6" fillId="26" borderId="21" xfId="0" applyFont="1" applyFill="1" applyBorder="1" applyAlignment="1" applyProtection="1">
      <alignment horizontal="center" vertical="top" wrapText="1"/>
      <protection locked="0"/>
    </xf>
    <xf numFmtId="0" fontId="2" fillId="25" borderId="0" xfId="55" applyFill="1" applyAlignment="1" applyProtection="1">
      <alignment vertical="top"/>
      <protection/>
    </xf>
    <xf numFmtId="0" fontId="6" fillId="26" borderId="23" xfId="0" applyFont="1" applyFill="1" applyBorder="1" applyAlignment="1" applyProtection="1">
      <alignment horizontal="center" vertical="top" wrapText="1"/>
      <protection locked="0"/>
    </xf>
    <xf numFmtId="0" fontId="0" fillId="23" borderId="0" xfId="0" applyFont="1" applyFill="1" applyAlignment="1">
      <alignment vertical="top"/>
    </xf>
    <xf numFmtId="0" fontId="2" fillId="25" borderId="0" xfId="55" applyFill="1" applyAlignment="1" applyProtection="1">
      <alignment/>
      <protection/>
    </xf>
    <xf numFmtId="0" fontId="6" fillId="25" borderId="0" xfId="0" applyFont="1" applyFill="1" applyAlignment="1" applyProtection="1">
      <alignment/>
      <protection/>
    </xf>
    <xf numFmtId="0" fontId="6" fillId="20" borderId="0" xfId="0" applyFont="1" applyFill="1" applyAlignment="1" applyProtection="1">
      <alignment/>
      <protection/>
    </xf>
    <xf numFmtId="0" fontId="5" fillId="20" borderId="0" xfId="0" applyFont="1" applyFill="1" applyAlignment="1" applyProtection="1">
      <alignment/>
      <protection/>
    </xf>
    <xf numFmtId="0" fontId="1" fillId="20" borderId="0" xfId="0" applyFont="1" applyFill="1" applyAlignment="1" applyProtection="1">
      <alignment/>
      <protection/>
    </xf>
    <xf numFmtId="0" fontId="6" fillId="20" borderId="21" xfId="0" applyFont="1" applyFill="1" applyBorder="1" applyAlignment="1" applyProtection="1">
      <alignment horizontal="center" vertical="top" wrapText="1"/>
      <protection/>
    </xf>
    <xf numFmtId="0" fontId="6" fillId="20" borderId="22" xfId="0" applyFont="1" applyFill="1" applyBorder="1" applyAlignment="1" applyProtection="1">
      <alignment horizontal="center" vertical="top" wrapText="1"/>
      <protection/>
    </xf>
    <xf numFmtId="0" fontId="6" fillId="20" borderId="23" xfId="0" applyFont="1" applyFill="1" applyBorder="1" applyAlignment="1" applyProtection="1">
      <alignment horizontal="center" vertical="top" wrapText="1"/>
      <protection/>
    </xf>
    <xf numFmtId="0" fontId="6" fillId="20" borderId="21" xfId="0" applyFont="1" applyFill="1" applyBorder="1" applyAlignment="1" applyProtection="1">
      <alignment vertical="top" wrapText="1"/>
      <protection/>
    </xf>
    <xf numFmtId="0" fontId="6" fillId="20" borderId="0" xfId="0" applyFont="1" applyFill="1" applyAlignment="1" applyProtection="1">
      <alignment vertical="top"/>
      <protection/>
    </xf>
    <xf numFmtId="0" fontId="5" fillId="20" borderId="0" xfId="0" applyFont="1" applyFill="1" applyAlignment="1" applyProtection="1">
      <alignment vertical="top"/>
      <protection/>
    </xf>
    <xf numFmtId="0" fontId="1" fillId="20" borderId="0" xfId="0" applyFont="1" applyFill="1" applyAlignment="1" applyProtection="1">
      <alignment vertical="top"/>
      <protection/>
    </xf>
    <xf numFmtId="0" fontId="6" fillId="20" borderId="0" xfId="0" applyFont="1" applyFill="1" applyBorder="1" applyAlignment="1" applyProtection="1">
      <alignment vertical="top" wrapText="1"/>
      <protection/>
    </xf>
    <xf numFmtId="0" fontId="6" fillId="20" borderId="0" xfId="0" applyFont="1" applyFill="1" applyBorder="1" applyAlignment="1" applyProtection="1">
      <alignment horizontal="center" vertical="top" wrapText="1"/>
      <protection/>
    </xf>
    <xf numFmtId="0" fontId="1" fillId="20" borderId="0" xfId="0" applyFont="1" applyFill="1" applyBorder="1" applyAlignment="1" applyProtection="1">
      <alignment horizontal="left" vertical="top"/>
      <protection/>
    </xf>
    <xf numFmtId="0" fontId="11" fillId="20" borderId="21" xfId="0" applyFont="1" applyFill="1" applyBorder="1" applyAlignment="1" applyProtection="1">
      <alignment horizontal="center" vertical="top" wrapText="1"/>
      <protection/>
    </xf>
    <xf numFmtId="0" fontId="2" fillId="25" borderId="0" xfId="55" applyFill="1" applyBorder="1" applyAlignment="1" applyProtection="1">
      <alignment/>
      <protection/>
    </xf>
    <xf numFmtId="0" fontId="0" fillId="25" borderId="0" xfId="0" applyFont="1" applyFill="1" applyBorder="1" applyAlignment="1" applyProtection="1">
      <alignment/>
      <protection/>
    </xf>
    <xf numFmtId="0" fontId="0" fillId="20" borderId="0" xfId="0" applyFont="1" applyFill="1" applyBorder="1" applyAlignment="1" applyProtection="1">
      <alignment/>
      <protection/>
    </xf>
    <xf numFmtId="0" fontId="2" fillId="25" borderId="0" xfId="55" applyFill="1" applyAlignment="1" applyProtection="1">
      <alignment horizontal="center" vertical="top"/>
      <protection/>
    </xf>
    <xf numFmtId="0" fontId="6" fillId="25" borderId="0" xfId="0" applyFont="1" applyFill="1" applyAlignment="1" applyProtection="1">
      <alignment horizontal="center" vertical="top"/>
      <protection/>
    </xf>
    <xf numFmtId="0" fontId="6" fillId="20" borderId="0" xfId="0" applyFont="1" applyFill="1" applyAlignment="1" applyProtection="1">
      <alignment horizontal="center" vertical="top"/>
      <protection/>
    </xf>
    <xf numFmtId="0" fontId="5" fillId="20" borderId="0" xfId="0" applyFont="1" applyFill="1" applyAlignment="1" applyProtection="1">
      <alignment horizontal="left" vertical="top"/>
      <protection/>
    </xf>
    <xf numFmtId="0" fontId="9" fillId="20" borderId="0" xfId="0" applyFont="1" applyFill="1" applyAlignment="1" applyProtection="1">
      <alignment horizontal="center" vertical="top"/>
      <protection/>
    </xf>
    <xf numFmtId="0" fontId="8" fillId="20" borderId="0" xfId="0" applyFont="1" applyFill="1" applyBorder="1" applyAlignment="1" applyProtection="1">
      <alignment wrapText="1"/>
      <protection/>
    </xf>
    <xf numFmtId="0" fontId="6" fillId="25" borderId="0" xfId="0" applyFont="1" applyFill="1" applyAlignment="1" applyProtection="1">
      <alignment wrapText="1"/>
      <protection/>
    </xf>
    <xf numFmtId="0" fontId="6" fillId="20" borderId="0" xfId="0" applyFont="1" applyFill="1" applyBorder="1" applyAlignment="1" applyProtection="1">
      <alignment wrapText="1"/>
      <protection/>
    </xf>
    <xf numFmtId="0" fontId="6" fillId="25" borderId="0" xfId="0" applyFont="1" applyFill="1" applyBorder="1" applyAlignment="1" applyProtection="1">
      <alignment wrapText="1"/>
      <protection/>
    </xf>
    <xf numFmtId="0" fontId="6" fillId="25" borderId="0" xfId="0" applyFont="1" applyFill="1" applyBorder="1" applyAlignment="1" applyProtection="1">
      <alignment vertical="top" wrapText="1"/>
      <protection/>
    </xf>
    <xf numFmtId="0" fontId="1" fillId="20" borderId="0" xfId="0" applyFont="1" applyFill="1" applyAlignment="1" applyProtection="1">
      <alignment horizontal="left" vertical="top"/>
      <protection/>
    </xf>
    <xf numFmtId="0" fontId="6" fillId="20" borderId="0" xfId="0" applyFont="1" applyFill="1" applyAlignment="1" applyProtection="1">
      <alignment horizontal="left" vertical="top"/>
      <protection/>
    </xf>
    <xf numFmtId="0" fontId="6" fillId="20" borderId="0" xfId="0" applyFont="1" applyFill="1" applyBorder="1" applyAlignment="1" applyProtection="1">
      <alignment horizontal="center" vertical="top"/>
      <protection/>
    </xf>
    <xf numFmtId="0" fontId="1" fillId="20" borderId="0" xfId="0" applyFont="1" applyFill="1" applyAlignment="1" applyProtection="1">
      <alignment horizontal="left"/>
      <protection/>
    </xf>
    <xf numFmtId="0" fontId="0" fillId="20" borderId="0" xfId="0" applyFill="1" applyBorder="1" applyAlignment="1" applyProtection="1">
      <alignment horizontal="center" vertical="top"/>
      <protection/>
    </xf>
    <xf numFmtId="0" fontId="1" fillId="20" borderId="0" xfId="0" applyFont="1" applyFill="1" applyAlignment="1" applyProtection="1">
      <alignment horizontal="right" vertical="top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26" borderId="21" xfId="0" applyFont="1" applyFill="1" applyBorder="1" applyAlignment="1" applyProtection="1">
      <alignment horizontal="center" vertical="top"/>
      <protection locked="0"/>
    </xf>
    <xf numFmtId="0" fontId="6" fillId="20" borderId="21" xfId="0" applyFont="1" applyFill="1" applyBorder="1" applyAlignment="1" applyProtection="1">
      <alignment horizontal="center" vertical="top"/>
      <protection locked="0"/>
    </xf>
    <xf numFmtId="0" fontId="6" fillId="20" borderId="22" xfId="0" applyFont="1" applyFill="1" applyBorder="1" applyAlignment="1">
      <alignment horizontal="center" vertical="top"/>
    </xf>
    <xf numFmtId="0" fontId="6" fillId="20" borderId="23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 applyProtection="1">
      <alignment vertical="top" wrapText="1"/>
      <protection/>
    </xf>
    <xf numFmtId="0" fontId="6" fillId="4" borderId="24" xfId="0" applyFont="1" applyFill="1" applyBorder="1" applyAlignment="1" applyProtection="1">
      <alignment vertical="top" wrapText="1"/>
      <protection/>
    </xf>
    <xf numFmtId="0" fontId="6" fillId="20" borderId="21" xfId="0" applyFont="1" applyFill="1" applyBorder="1" applyAlignment="1">
      <alignment horizontal="center" vertical="top" wrapText="1"/>
    </xf>
    <xf numFmtId="0" fontId="6" fillId="20" borderId="21" xfId="0" applyFont="1" applyFill="1" applyBorder="1" applyAlignment="1">
      <alignment horizontal="center" vertical="top"/>
    </xf>
    <xf numFmtId="9" fontId="6" fillId="26" borderId="21" xfId="66" applyFont="1" applyFill="1" applyBorder="1" applyAlignment="1" applyProtection="1">
      <alignment horizontal="right" vertical="top" wrapText="1"/>
      <protection locked="0"/>
    </xf>
    <xf numFmtId="0" fontId="6" fillId="20" borderId="21" xfId="0" applyFont="1" applyFill="1" applyBorder="1" applyAlignment="1">
      <alignment vertical="top" wrapText="1"/>
    </xf>
    <xf numFmtId="0" fontId="1" fillId="20" borderId="0" xfId="0" applyFont="1" applyFill="1" applyBorder="1" applyAlignment="1" applyProtection="1">
      <alignment horizontal="left"/>
      <protection/>
    </xf>
    <xf numFmtId="0" fontId="12" fillId="0" borderId="0" xfId="63">
      <alignment/>
      <protection/>
    </xf>
    <xf numFmtId="0" fontId="18" fillId="0" borderId="0" xfId="63" applyFont="1" applyAlignment="1">
      <alignment horizontal="center" vertical="center"/>
      <protection/>
    </xf>
    <xf numFmtId="0" fontId="12" fillId="0" borderId="0" xfId="63" applyAlignment="1">
      <alignment horizontal="center" vertical="center"/>
      <protection/>
    </xf>
    <xf numFmtId="0" fontId="12" fillId="25" borderId="0" xfId="63" applyFill="1">
      <alignment/>
      <protection/>
    </xf>
    <xf numFmtId="0" fontId="12" fillId="25" borderId="0" xfId="63" applyFill="1" applyAlignment="1">
      <alignment/>
      <protection/>
    </xf>
    <xf numFmtId="0" fontId="18" fillId="25" borderId="0" xfId="63" applyFont="1" applyFill="1" applyAlignment="1">
      <alignment horizontal="center"/>
      <protection/>
    </xf>
    <xf numFmtId="0" fontId="13" fillId="25" borderId="0" xfId="63" applyFont="1" applyFill="1" applyAlignment="1">
      <alignment/>
      <protection/>
    </xf>
    <xf numFmtId="0" fontId="0" fillId="25" borderId="0" xfId="63" applyFont="1" applyFill="1">
      <alignment/>
      <protection/>
    </xf>
    <xf numFmtId="0" fontId="17" fillId="25" borderId="0" xfId="63" applyFont="1" applyFill="1" applyAlignment="1">
      <alignment horizontal="center" wrapText="1"/>
      <protection/>
    </xf>
    <xf numFmtId="0" fontId="12" fillId="0" borderId="0" xfId="63" applyFill="1">
      <alignment/>
      <protection/>
    </xf>
    <xf numFmtId="0" fontId="6" fillId="20" borderId="21" xfId="0" applyFont="1" applyFill="1" applyBorder="1" applyAlignment="1" applyProtection="1">
      <alignment horizontal="center" vertical="center" wrapText="1"/>
      <protection/>
    </xf>
    <xf numFmtId="183" fontId="6" fillId="2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25" borderId="0" xfId="0" applyFont="1" applyFill="1" applyAlignment="1" applyProtection="1">
      <alignment/>
      <protection/>
    </xf>
    <xf numFmtId="0" fontId="6" fillId="20" borderId="0" xfId="0" applyFont="1" applyFill="1" applyAlignment="1" applyProtection="1">
      <alignment/>
      <protection/>
    </xf>
    <xf numFmtId="0" fontId="5" fillId="20" borderId="0" xfId="0" applyFont="1" applyFill="1" applyAlignment="1" applyProtection="1">
      <alignment/>
      <protection/>
    </xf>
    <xf numFmtId="0" fontId="1" fillId="20" borderId="0" xfId="0" applyFont="1" applyFill="1" applyAlignment="1" applyProtection="1">
      <alignment/>
      <protection/>
    </xf>
    <xf numFmtId="0" fontId="6" fillId="20" borderId="21" xfId="0" applyFont="1" applyFill="1" applyBorder="1" applyAlignment="1" applyProtection="1">
      <alignment horizontal="left" vertical="center" wrapText="1"/>
      <protection/>
    </xf>
    <xf numFmtId="0" fontId="6" fillId="20" borderId="24" xfId="0" applyFont="1" applyFill="1" applyBorder="1" applyAlignment="1" applyProtection="1">
      <alignment vertical="top" wrapText="1"/>
      <protection/>
    </xf>
    <xf numFmtId="0" fontId="6" fillId="20" borderId="25" xfId="0" applyFont="1" applyFill="1" applyBorder="1" applyAlignment="1" applyProtection="1">
      <alignment vertical="top" wrapText="1"/>
      <protection/>
    </xf>
    <xf numFmtId="4" fontId="6" fillId="0" borderId="21" xfId="0" applyNumberFormat="1" applyFont="1" applyFill="1" applyBorder="1" applyAlignment="1" applyProtection="1">
      <alignment vertical="top" wrapText="1"/>
      <protection locked="0"/>
    </xf>
    <xf numFmtId="4" fontId="6" fillId="23" borderId="26" xfId="0" applyNumberFormat="1" applyFont="1" applyFill="1" applyBorder="1" applyAlignment="1" applyProtection="1">
      <alignment vertical="top" wrapText="1"/>
      <protection/>
    </xf>
    <xf numFmtId="0" fontId="6" fillId="20" borderId="27" xfId="0" applyFont="1" applyFill="1" applyBorder="1" applyAlignment="1">
      <alignment vertical="top" wrapText="1"/>
    </xf>
    <xf numFmtId="0" fontId="6" fillId="20" borderId="28" xfId="0" applyFont="1" applyFill="1" applyBorder="1" applyAlignment="1">
      <alignment vertical="top" wrapText="1"/>
    </xf>
    <xf numFmtId="0" fontId="6" fillId="20" borderId="29" xfId="0" applyFont="1" applyFill="1" applyBorder="1" applyAlignment="1">
      <alignment vertical="top"/>
    </xf>
    <xf numFmtId="0" fontId="6" fillId="23" borderId="0" xfId="0" applyFont="1" applyFill="1" applyAlignment="1">
      <alignment vertical="top"/>
    </xf>
    <xf numFmtId="0" fontId="6" fillId="20" borderId="21" xfId="0" applyFont="1" applyFill="1" applyBorder="1" applyAlignment="1">
      <alignment horizontal="center" vertical="center" wrapText="1"/>
    </xf>
    <xf numFmtId="0" fontId="6" fillId="20" borderId="30" xfId="0" applyFont="1" applyFill="1" applyBorder="1" applyAlignment="1" applyProtection="1">
      <alignment horizontal="center" vertical="top" wrapText="1"/>
      <protection/>
    </xf>
    <xf numFmtId="0" fontId="6" fillId="20" borderId="28" xfId="0" applyFont="1" applyFill="1" applyBorder="1" applyAlignment="1" applyProtection="1">
      <alignment horizontal="center" vertical="top" wrapText="1"/>
      <protection/>
    </xf>
    <xf numFmtId="0" fontId="6" fillId="20" borderId="21" xfId="0" applyFont="1" applyFill="1" applyBorder="1" applyAlignment="1">
      <alignment horizontal="center" vertical="top" wrapText="1"/>
    </xf>
    <xf numFmtId="0" fontId="6" fillId="20" borderId="0" xfId="0" applyFont="1" applyFill="1" applyBorder="1" applyAlignment="1" applyProtection="1">
      <alignment horizontal="left" vertical="top" wrapText="1"/>
      <protection/>
    </xf>
    <xf numFmtId="177" fontId="6" fillId="20" borderId="21" xfId="0" applyNumberFormat="1" applyFont="1" applyFill="1" applyBorder="1" applyAlignment="1" applyProtection="1">
      <alignment horizontal="center" vertical="top" wrapText="1"/>
      <protection/>
    </xf>
    <xf numFmtId="0" fontId="6" fillId="20" borderId="21" xfId="0" applyFont="1" applyFill="1" applyBorder="1" applyAlignment="1" applyProtection="1">
      <alignment horizontal="center" vertical="top"/>
      <protection/>
    </xf>
    <xf numFmtId="0" fontId="6" fillId="26" borderId="2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49" fontId="6" fillId="2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vertical="top" wrapText="1"/>
      <protection locked="0"/>
    </xf>
    <xf numFmtId="10" fontId="6" fillId="20" borderId="21" xfId="0" applyNumberFormat="1" applyFont="1" applyFill="1" applyBorder="1" applyAlignment="1" applyProtection="1">
      <alignment horizontal="center" vertical="top" wrapText="1"/>
      <protection/>
    </xf>
    <xf numFmtId="0" fontId="6" fillId="20" borderId="31" xfId="0" applyFont="1" applyFill="1" applyBorder="1" applyAlignment="1" applyProtection="1">
      <alignment horizontal="center" vertical="top" wrapText="1"/>
      <protection/>
    </xf>
    <xf numFmtId="0" fontId="6" fillId="20" borderId="26" xfId="0" applyFont="1" applyFill="1" applyBorder="1" applyAlignment="1" applyProtection="1">
      <alignment horizontal="center" vertical="top" wrapText="1"/>
      <protection/>
    </xf>
    <xf numFmtId="0" fontId="6" fillId="26" borderId="21" xfId="0" applyNumberFormat="1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Alignment="1" applyProtection="1">
      <alignment/>
      <protection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21" fillId="20" borderId="32" xfId="0" applyFont="1" applyFill="1" applyBorder="1" applyAlignment="1" applyProtection="1">
      <alignment horizontal="center" vertical="top" wrapText="1"/>
      <protection/>
    </xf>
    <xf numFmtId="0" fontId="21" fillId="20" borderId="29" xfId="0" applyFont="1" applyFill="1" applyBorder="1" applyAlignment="1" applyProtection="1">
      <alignment horizontal="center" vertical="top" wrapText="1"/>
      <protection/>
    </xf>
    <xf numFmtId="0" fontId="6" fillId="20" borderId="21" xfId="0" applyFont="1" applyFill="1" applyBorder="1" applyAlignment="1" applyProtection="1">
      <alignment horizontal="center" vertical="top" wrapText="1"/>
      <protection locked="0"/>
    </xf>
    <xf numFmtId="4" fontId="6" fillId="2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26" borderId="26" xfId="0" applyFont="1" applyFill="1" applyBorder="1" applyAlignment="1" applyProtection="1">
      <alignment horizontal="center" vertical="top" wrapText="1"/>
      <protection locked="0"/>
    </xf>
    <xf numFmtId="0" fontId="8" fillId="20" borderId="21" xfId="0" applyFont="1" applyFill="1" applyBorder="1" applyAlignment="1" applyProtection="1">
      <alignment horizontal="center" vertical="top" wrapText="1"/>
      <protection/>
    </xf>
    <xf numFmtId="0" fontId="21" fillId="20" borderId="30" xfId="0" applyFont="1" applyFill="1" applyBorder="1" applyAlignment="1" applyProtection="1">
      <alignment horizontal="center" vertical="top" wrapText="1"/>
      <protection/>
    </xf>
    <xf numFmtId="0" fontId="21" fillId="20" borderId="28" xfId="0" applyFont="1" applyFill="1" applyBorder="1" applyAlignment="1" applyProtection="1">
      <alignment horizontal="center" vertical="top" wrapText="1"/>
      <protection/>
    </xf>
    <xf numFmtId="183" fontId="6" fillId="20" borderId="21" xfId="0" applyNumberFormat="1" applyFont="1" applyFill="1" applyBorder="1" applyAlignment="1" applyProtection="1">
      <alignment horizontal="center" vertical="center" wrapText="1"/>
      <protection/>
    </xf>
    <xf numFmtId="183" fontId="8" fillId="20" borderId="21" xfId="0" applyNumberFormat="1" applyFont="1" applyFill="1" applyBorder="1" applyAlignment="1" applyProtection="1">
      <alignment horizontal="center" vertical="center" wrapText="1"/>
      <protection/>
    </xf>
    <xf numFmtId="0" fontId="6" fillId="20" borderId="21" xfId="0" applyFont="1" applyFill="1" applyBorder="1" applyAlignment="1" applyProtection="1">
      <alignment horizontal="left" vertical="top"/>
      <protection/>
    </xf>
    <xf numFmtId="0" fontId="1" fillId="20" borderId="0" xfId="0" applyFont="1" applyFill="1" applyBorder="1" applyAlignment="1" applyProtection="1">
      <alignment horizontal="center" vertical="top"/>
      <protection/>
    </xf>
    <xf numFmtId="0" fontId="6" fillId="26" borderId="21" xfId="0" applyFont="1" applyFill="1" applyBorder="1" applyAlignment="1" applyProtection="1">
      <alignment horizontal="center" vertical="top"/>
      <protection/>
    </xf>
    <xf numFmtId="4" fontId="8" fillId="0" borderId="21" xfId="0" applyNumberFormat="1" applyFont="1" applyFill="1" applyBorder="1" applyAlignment="1" applyProtection="1">
      <alignment horizontal="center" vertical="top" wrapText="1"/>
      <protection locked="0"/>
    </xf>
    <xf numFmtId="4" fontId="8" fillId="0" borderId="23" xfId="0" applyNumberFormat="1" applyFont="1" applyFill="1" applyBorder="1" applyAlignment="1" applyProtection="1">
      <alignment horizontal="center" vertical="top" wrapText="1"/>
      <protection locked="0"/>
    </xf>
    <xf numFmtId="4" fontId="8" fillId="0" borderId="21" xfId="0" applyNumberFormat="1" applyFont="1" applyFill="1" applyBorder="1" applyAlignment="1" applyProtection="1">
      <alignment horizontal="center" vertical="top"/>
      <protection locked="0"/>
    </xf>
    <xf numFmtId="4" fontId="8" fillId="23" borderId="21" xfId="0" applyNumberFormat="1" applyFont="1" applyFill="1" applyBorder="1" applyAlignment="1">
      <alignment horizontal="center" vertical="top" wrapText="1"/>
    </xf>
    <xf numFmtId="4" fontId="8" fillId="26" borderId="21" xfId="0" applyNumberFormat="1" applyFont="1" applyFill="1" applyBorder="1" applyAlignment="1" applyProtection="1">
      <alignment horizontal="center" vertical="top" wrapText="1"/>
      <protection locked="0"/>
    </xf>
    <xf numFmtId="4" fontId="8" fillId="23" borderId="21" xfId="0" applyNumberFormat="1" applyFont="1" applyFill="1" applyBorder="1" applyAlignment="1">
      <alignment horizontal="center" vertical="top"/>
    </xf>
    <xf numFmtId="4" fontId="8" fillId="26" borderId="21" xfId="0" applyNumberFormat="1" applyFont="1" applyFill="1" applyBorder="1" applyAlignment="1" applyProtection="1">
      <alignment horizontal="center" vertical="top"/>
      <protection locked="0"/>
    </xf>
    <xf numFmtId="177" fontId="6" fillId="20" borderId="24" xfId="0" applyNumberFormat="1" applyFont="1" applyFill="1" applyBorder="1" applyAlignment="1" applyProtection="1">
      <alignment horizontal="center" vertical="top" wrapText="1"/>
      <protection/>
    </xf>
    <xf numFmtId="177" fontId="6" fillId="20" borderId="26" xfId="0" applyNumberFormat="1" applyFont="1" applyFill="1" applyBorder="1" applyAlignment="1" applyProtection="1">
      <alignment horizontal="center" vertical="top" wrapText="1"/>
      <protection/>
    </xf>
    <xf numFmtId="4" fontId="8" fillId="23" borderId="26" xfId="0" applyNumberFormat="1" applyFont="1" applyFill="1" applyBorder="1" applyAlignment="1" applyProtection="1">
      <alignment horizontal="center" vertical="center" wrapText="1"/>
      <protection/>
    </xf>
    <xf numFmtId="4" fontId="8" fillId="23" borderId="21" xfId="0" applyNumberFormat="1" applyFont="1" applyFill="1" applyBorder="1" applyAlignment="1" applyProtection="1">
      <alignment horizontal="center" vertical="center" wrapText="1"/>
      <protection/>
    </xf>
    <xf numFmtId="4" fontId="8" fillId="23" borderId="23" xfId="0" applyNumberFormat="1" applyFont="1" applyFill="1" applyBorder="1" applyAlignment="1" applyProtection="1">
      <alignment horizontal="center" vertical="center" wrapText="1"/>
      <protection/>
    </xf>
    <xf numFmtId="4" fontId="8" fillId="26" borderId="23" xfId="0" applyNumberFormat="1" applyFont="1" applyFill="1" applyBorder="1" applyAlignment="1" applyProtection="1">
      <alignment horizontal="center" vertical="top" wrapText="1"/>
      <protection locked="0"/>
    </xf>
    <xf numFmtId="4" fontId="8" fillId="23" borderId="21" xfId="0" applyNumberFormat="1" applyFont="1" applyFill="1" applyBorder="1" applyAlignment="1" applyProtection="1">
      <alignment horizontal="center" vertical="top" wrapText="1"/>
      <protection/>
    </xf>
    <xf numFmtId="0" fontId="8" fillId="20" borderId="21" xfId="0" applyFont="1" applyFill="1" applyBorder="1" applyAlignment="1" applyProtection="1">
      <alignment/>
      <protection/>
    </xf>
    <xf numFmtId="0" fontId="8" fillId="20" borderId="21" xfId="0" applyFont="1" applyFill="1" applyBorder="1" applyAlignment="1" applyProtection="1">
      <alignment horizontal="center" vertical="top"/>
      <protection/>
    </xf>
    <xf numFmtId="4" fontId="8" fillId="23" borderId="21" xfId="0" applyNumberFormat="1" applyFont="1" applyFill="1" applyBorder="1" applyAlignment="1" applyProtection="1">
      <alignment horizontal="center" vertical="top"/>
      <protection/>
    </xf>
    <xf numFmtId="4" fontId="8" fillId="20" borderId="21" xfId="0" applyNumberFormat="1" applyFont="1" applyFill="1" applyBorder="1" applyAlignment="1" applyProtection="1">
      <alignment/>
      <protection/>
    </xf>
    <xf numFmtId="4" fontId="6" fillId="0" borderId="21" xfId="0" applyNumberFormat="1" applyFont="1" applyFill="1" applyBorder="1" applyAlignment="1" applyProtection="1">
      <alignment horizontal="center" vertical="top" wrapText="1"/>
      <protection locked="0"/>
    </xf>
    <xf numFmtId="4" fontId="6" fillId="26" borderId="21" xfId="0" applyNumberFormat="1" applyFont="1" applyFill="1" applyBorder="1" applyAlignment="1" applyProtection="1">
      <alignment horizontal="center" vertical="center"/>
      <protection locked="0"/>
    </xf>
    <xf numFmtId="4" fontId="6" fillId="23" borderId="21" xfId="0" applyNumberFormat="1" applyFont="1" applyFill="1" applyBorder="1" applyAlignment="1">
      <alignment horizontal="center" vertical="center"/>
    </xf>
    <xf numFmtId="4" fontId="6" fillId="23" borderId="21" xfId="0" applyNumberFormat="1" applyFont="1" applyFill="1" applyBorder="1" applyAlignment="1">
      <alignment horizontal="center" vertical="top" wrapText="1"/>
    </xf>
    <xf numFmtId="4" fontId="6" fillId="26" borderId="21" xfId="0" applyNumberFormat="1" applyFont="1" applyFill="1" applyBorder="1" applyAlignment="1" applyProtection="1">
      <alignment horizontal="center" vertical="top"/>
      <protection locked="0"/>
    </xf>
    <xf numFmtId="4" fontId="6" fillId="0" borderId="21" xfId="0" applyNumberFormat="1" applyFont="1" applyFill="1" applyBorder="1" applyAlignment="1" applyProtection="1">
      <alignment horizontal="center" vertical="top"/>
      <protection locked="0"/>
    </xf>
    <xf numFmtId="0" fontId="23" fillId="26" borderId="26" xfId="0" applyFont="1" applyFill="1" applyBorder="1" applyAlignment="1" applyProtection="1">
      <alignment horizontal="center" vertical="top" wrapText="1"/>
      <protection locked="0"/>
    </xf>
    <xf numFmtId="0" fontId="12" fillId="26" borderId="19" xfId="63" applyFill="1" applyBorder="1">
      <alignment/>
      <protection/>
    </xf>
    <xf numFmtId="0" fontId="18" fillId="0" borderId="19" xfId="63" applyFont="1" applyBorder="1" applyAlignment="1">
      <alignment horizontal="center" vertical="center"/>
      <protection/>
    </xf>
    <xf numFmtId="0" fontId="12" fillId="6" borderId="0" xfId="63" applyFill="1">
      <alignment/>
      <protection/>
    </xf>
    <xf numFmtId="0" fontId="5" fillId="6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20" borderId="0" xfId="0" applyFont="1" applyFill="1" applyBorder="1" applyAlignment="1">
      <alignment horizontal="center" vertical="top" wrapText="1"/>
    </xf>
    <xf numFmtId="4" fontId="6" fillId="20" borderId="0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20" borderId="0" xfId="0" applyFill="1" applyAlignment="1">
      <alignment/>
    </xf>
    <xf numFmtId="0" fontId="26" fillId="20" borderId="0" xfId="0" applyFont="1" applyFill="1" applyAlignment="1">
      <alignment/>
    </xf>
    <xf numFmtId="0" fontId="1" fillId="20" borderId="0" xfId="0" applyFont="1" applyFill="1" applyAlignment="1">
      <alignment vertical="top"/>
    </xf>
    <xf numFmtId="0" fontId="0" fillId="0" borderId="0" xfId="0" applyFont="1" applyAlignment="1">
      <alignment/>
    </xf>
    <xf numFmtId="173" fontId="8" fillId="20" borderId="21" xfId="0" applyNumberFormat="1" applyFont="1" applyFill="1" applyBorder="1" applyAlignment="1" applyProtection="1">
      <alignment horizontal="center" vertical="top"/>
      <protection/>
    </xf>
    <xf numFmtId="173" fontId="8" fillId="22" borderId="21" xfId="0" applyNumberFormat="1" applyFont="1" applyFill="1" applyBorder="1" applyAlignment="1">
      <alignment vertical="top"/>
    </xf>
    <xf numFmtId="0" fontId="6" fillId="20" borderId="27" xfId="0" applyFont="1" applyFill="1" applyBorder="1" applyAlignment="1" applyProtection="1">
      <alignment horizontal="center" vertical="top" wrapText="1"/>
      <protection/>
    </xf>
    <xf numFmtId="0" fontId="5" fillId="20" borderId="0" xfId="0" applyFont="1" applyFill="1" applyBorder="1" applyAlignment="1" applyProtection="1">
      <alignment horizontal="left" vertical="top"/>
      <protection/>
    </xf>
    <xf numFmtId="0" fontId="1" fillId="20" borderId="0" xfId="0" applyFont="1" applyFill="1" applyBorder="1" applyAlignment="1" applyProtection="1">
      <alignment horizontal="left"/>
      <protection/>
    </xf>
    <xf numFmtId="0" fontId="1" fillId="20" borderId="24" xfId="0" applyFont="1" applyFill="1" applyBorder="1" applyAlignment="1" applyProtection="1">
      <alignment horizontal="left" vertical="center" wrapText="1"/>
      <protection/>
    </xf>
    <xf numFmtId="0" fontId="1" fillId="20" borderId="25" xfId="0" applyFont="1" applyFill="1" applyBorder="1" applyAlignment="1" applyProtection="1">
      <alignment horizontal="left" vertical="center" wrapText="1"/>
      <protection/>
    </xf>
    <xf numFmtId="0" fontId="1" fillId="20" borderId="26" xfId="0" applyFont="1" applyFill="1" applyBorder="1" applyAlignment="1" applyProtection="1">
      <alignment horizontal="left" vertical="center" wrapText="1"/>
      <protection/>
    </xf>
    <xf numFmtId="0" fontId="6" fillId="20" borderId="24" xfId="0" applyFont="1" applyFill="1" applyBorder="1" applyAlignment="1" applyProtection="1">
      <alignment horizontal="left" vertical="top" wrapText="1"/>
      <protection/>
    </xf>
    <xf numFmtId="4" fontId="6" fillId="0" borderId="24" xfId="0" applyNumberFormat="1" applyFont="1" applyFill="1" applyBorder="1" applyAlignment="1" applyProtection="1">
      <alignment horizontal="center" vertical="top" wrapText="1"/>
      <protection locked="0"/>
    </xf>
    <xf numFmtId="4" fontId="6" fillId="0" borderId="25" xfId="0" applyNumberFormat="1" applyFont="1" applyFill="1" applyBorder="1" applyAlignment="1" applyProtection="1">
      <alignment horizontal="center" vertical="top" wrapText="1"/>
      <protection locked="0"/>
    </xf>
    <xf numFmtId="4" fontId="6" fillId="0" borderId="27" xfId="0" applyNumberFormat="1" applyFont="1" applyFill="1" applyBorder="1" applyAlignment="1" applyProtection="1">
      <alignment horizontal="center" vertical="top" wrapText="1"/>
      <protection locked="0"/>
    </xf>
    <xf numFmtId="4" fontId="6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20" borderId="32" xfId="0" applyFont="1" applyFill="1" applyBorder="1" applyAlignment="1" applyProtection="1">
      <alignment horizontal="center" vertical="top" wrapText="1"/>
      <protection/>
    </xf>
    <xf numFmtId="0" fontId="6" fillId="20" borderId="30" xfId="0" applyFont="1" applyFill="1" applyBorder="1" applyAlignment="1" applyProtection="1">
      <alignment horizontal="center" vertical="top" wrapText="1"/>
      <protection/>
    </xf>
    <xf numFmtId="0" fontId="6" fillId="20" borderId="29" xfId="0" applyFont="1" applyFill="1" applyBorder="1" applyAlignment="1" applyProtection="1">
      <alignment horizontal="center" vertical="top" wrapText="1"/>
      <protection/>
    </xf>
    <xf numFmtId="0" fontId="6" fillId="20" borderId="28" xfId="0" applyFont="1" applyFill="1" applyBorder="1" applyAlignment="1" applyProtection="1">
      <alignment horizontal="center" vertical="top" wrapText="1"/>
      <protection/>
    </xf>
    <xf numFmtId="0" fontId="6" fillId="20" borderId="33" xfId="0" applyFont="1" applyFill="1" applyBorder="1" applyAlignment="1" applyProtection="1">
      <alignment horizontal="center" vertical="top" wrapText="1"/>
      <protection/>
    </xf>
    <xf numFmtId="0" fontId="6" fillId="20" borderId="22" xfId="0" applyFont="1" applyFill="1" applyBorder="1" applyAlignment="1" applyProtection="1">
      <alignment horizontal="center" vertical="top" wrapText="1"/>
      <protection/>
    </xf>
    <xf numFmtId="0" fontId="6" fillId="20" borderId="23" xfId="0" applyFont="1" applyFill="1" applyBorder="1" applyAlignment="1" applyProtection="1">
      <alignment horizontal="center" vertical="top" wrapText="1"/>
      <protection/>
    </xf>
    <xf numFmtId="0" fontId="5" fillId="20" borderId="0" xfId="0" applyFont="1" applyFill="1" applyAlignment="1" applyProtection="1">
      <alignment horizontal="left" vertical="top"/>
      <protection/>
    </xf>
    <xf numFmtId="0" fontId="1" fillId="20" borderId="0" xfId="0" applyFont="1" applyFill="1" applyBorder="1" applyAlignment="1" applyProtection="1">
      <alignment horizontal="left" vertical="top"/>
      <protection/>
    </xf>
    <xf numFmtId="0" fontId="1" fillId="20" borderId="27" xfId="0" applyFont="1" applyFill="1" applyBorder="1" applyAlignment="1" applyProtection="1">
      <alignment horizontal="left" vertical="top"/>
      <protection/>
    </xf>
    <xf numFmtId="0" fontId="6" fillId="20" borderId="26" xfId="0" applyFont="1" applyFill="1" applyBorder="1" applyAlignment="1" applyProtection="1">
      <alignment horizontal="center" vertical="top" wrapText="1"/>
      <protection/>
    </xf>
    <xf numFmtId="0" fontId="6" fillId="26" borderId="26" xfId="0" applyFont="1" applyFill="1" applyBorder="1" applyAlignment="1" applyProtection="1">
      <alignment horizontal="center" vertical="top" wrapText="1"/>
      <protection locked="0"/>
    </xf>
    <xf numFmtId="0" fontId="6" fillId="26" borderId="21" xfId="0" applyFont="1" applyFill="1" applyBorder="1" applyAlignment="1" applyProtection="1">
      <alignment horizontal="center" vertical="top" wrapText="1"/>
      <protection locked="0"/>
    </xf>
    <xf numFmtId="0" fontId="6" fillId="20" borderId="21" xfId="0" applyFont="1" applyFill="1" applyBorder="1" applyAlignment="1" applyProtection="1">
      <alignment horizontal="center" vertical="top" wrapText="1"/>
      <protection/>
    </xf>
    <xf numFmtId="0" fontId="6" fillId="26" borderId="26" xfId="0" applyFont="1" applyFill="1" applyBorder="1" applyAlignment="1" applyProtection="1">
      <alignment horizontal="center" vertical="top" shrinkToFit="1"/>
      <protection locked="0"/>
    </xf>
    <xf numFmtId="0" fontId="24" fillId="0" borderId="0" xfId="63" applyFont="1" applyAlignment="1">
      <alignment horizontal="left" vertical="center" wrapText="1"/>
      <protection/>
    </xf>
    <xf numFmtId="0" fontId="12" fillId="0" borderId="0" xfId="63" applyFont="1" applyBorder="1" applyAlignment="1">
      <alignment horizontal="center" vertical="center" wrapText="1"/>
      <protection/>
    </xf>
    <xf numFmtId="0" fontId="5" fillId="6" borderId="34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16" fillId="0" borderId="0" xfId="63" applyFont="1" applyBorder="1" applyAlignment="1">
      <alignment horizontal="center" wrapText="1"/>
      <protection/>
    </xf>
    <xf numFmtId="0" fontId="16" fillId="0" borderId="0" xfId="63" applyFont="1" applyBorder="1" applyAlignment="1">
      <alignment horizontal="center"/>
      <protection/>
    </xf>
    <xf numFmtId="0" fontId="16" fillId="0" borderId="0" xfId="63" applyFont="1" applyAlignment="1">
      <alignment/>
      <protection/>
    </xf>
    <xf numFmtId="0" fontId="17" fillId="0" borderId="0" xfId="63" applyFont="1" applyAlignment="1">
      <alignment horizontal="center"/>
      <protection/>
    </xf>
    <xf numFmtId="0" fontId="17" fillId="0" borderId="0" xfId="63" applyFont="1" applyAlignment="1">
      <alignment horizontal="center" vertical="center" wrapText="1"/>
      <protection/>
    </xf>
    <xf numFmtId="0" fontId="6" fillId="26" borderId="24" xfId="0" applyFont="1" applyFill="1" applyBorder="1" applyAlignment="1" applyProtection="1">
      <alignment horizontal="center" vertical="top"/>
      <protection locked="0"/>
    </xf>
    <xf numFmtId="0" fontId="6" fillId="26" borderId="25" xfId="0" applyFont="1" applyFill="1" applyBorder="1" applyAlignment="1" applyProtection="1">
      <alignment horizontal="center" vertical="top"/>
      <protection locked="0"/>
    </xf>
    <xf numFmtId="0" fontId="6" fillId="26" borderId="26" xfId="0" applyFont="1" applyFill="1" applyBorder="1" applyAlignment="1" applyProtection="1">
      <alignment horizontal="center" vertical="top"/>
      <protection locked="0"/>
    </xf>
    <xf numFmtId="0" fontId="6" fillId="20" borderId="22" xfId="0" applyFont="1" applyFill="1" applyBorder="1" applyAlignment="1" applyProtection="1">
      <alignment horizontal="left" vertical="center" wrapText="1"/>
      <protection/>
    </xf>
    <xf numFmtId="0" fontId="6" fillId="20" borderId="23" xfId="0" applyFont="1" applyFill="1" applyBorder="1" applyAlignment="1" applyProtection="1">
      <alignment horizontal="left" vertical="center" wrapText="1"/>
      <protection/>
    </xf>
    <xf numFmtId="0" fontId="6" fillId="26" borderId="32" xfId="0" applyFont="1" applyFill="1" applyBorder="1" applyAlignment="1" applyProtection="1">
      <alignment horizontal="center" vertical="center" wrapText="1"/>
      <protection locked="0"/>
    </xf>
    <xf numFmtId="0" fontId="6" fillId="26" borderId="33" xfId="0" applyFont="1" applyFill="1" applyBorder="1" applyAlignment="1" applyProtection="1">
      <alignment horizontal="center" vertical="center" wrapText="1"/>
      <protection locked="0"/>
    </xf>
    <xf numFmtId="0" fontId="6" fillId="26" borderId="30" xfId="0" applyFont="1" applyFill="1" applyBorder="1" applyAlignment="1" applyProtection="1">
      <alignment horizontal="center" vertical="center" wrapText="1"/>
      <protection locked="0"/>
    </xf>
    <xf numFmtId="0" fontId="6" fillId="26" borderId="29" xfId="0" applyFont="1" applyFill="1" applyBorder="1" applyAlignment="1" applyProtection="1">
      <alignment horizontal="center" vertical="center" wrapText="1"/>
      <protection locked="0"/>
    </xf>
    <xf numFmtId="0" fontId="6" fillId="26" borderId="27" xfId="0" applyFont="1" applyFill="1" applyBorder="1" applyAlignment="1" applyProtection="1">
      <alignment horizontal="center" vertical="center" wrapText="1"/>
      <protection locked="0"/>
    </xf>
    <xf numFmtId="0" fontId="6" fillId="26" borderId="28" xfId="0" applyFont="1" applyFill="1" applyBorder="1" applyAlignment="1" applyProtection="1">
      <alignment horizontal="center" vertical="center" wrapText="1"/>
      <protection locked="0"/>
    </xf>
    <xf numFmtId="0" fontId="6" fillId="26" borderId="22" xfId="0" applyFont="1" applyFill="1" applyBorder="1" applyAlignment="1" applyProtection="1">
      <alignment horizontal="center" vertical="center" wrapText="1"/>
      <protection locked="0"/>
    </xf>
    <xf numFmtId="0" fontId="6" fillId="26" borderId="23" xfId="0" applyFont="1" applyFill="1" applyBorder="1" applyAlignment="1" applyProtection="1">
      <alignment horizontal="center" vertical="center" wrapText="1"/>
      <protection locked="0"/>
    </xf>
    <xf numFmtId="0" fontId="6" fillId="26" borderId="24" xfId="0" applyFont="1" applyFill="1" applyBorder="1" applyAlignment="1" applyProtection="1">
      <alignment horizontal="justify" vertical="top" wrapText="1"/>
      <protection locked="0"/>
    </xf>
    <xf numFmtId="0" fontId="6" fillId="26" borderId="25" xfId="0" applyFont="1" applyFill="1" applyBorder="1" applyAlignment="1" applyProtection="1">
      <alignment horizontal="justify" vertical="top" wrapText="1"/>
      <protection locked="0"/>
    </xf>
    <xf numFmtId="0" fontId="6" fillId="26" borderId="26" xfId="0" applyFont="1" applyFill="1" applyBorder="1" applyAlignment="1" applyProtection="1">
      <alignment horizontal="justify" vertical="top" wrapText="1"/>
      <protection locked="0"/>
    </xf>
    <xf numFmtId="49" fontId="6" fillId="26" borderId="24" xfId="0" applyNumberFormat="1" applyFont="1" applyFill="1" applyBorder="1" applyAlignment="1" applyProtection="1">
      <alignment horizontal="center" vertical="top"/>
      <protection locked="0"/>
    </xf>
    <xf numFmtId="49" fontId="6" fillId="26" borderId="25" xfId="0" applyNumberFormat="1" applyFont="1" applyFill="1" applyBorder="1" applyAlignment="1" applyProtection="1">
      <alignment horizontal="center" vertical="top"/>
      <protection locked="0"/>
    </xf>
    <xf numFmtId="49" fontId="6" fillId="26" borderId="26" xfId="0" applyNumberFormat="1" applyFont="1" applyFill="1" applyBorder="1" applyAlignment="1" applyProtection="1">
      <alignment horizontal="center" vertical="top"/>
      <protection locked="0"/>
    </xf>
    <xf numFmtId="0" fontId="6" fillId="20" borderId="21" xfId="0" applyFont="1" applyFill="1" applyBorder="1" applyAlignment="1" applyProtection="1">
      <alignment horizontal="center" vertical="top"/>
      <protection/>
    </xf>
    <xf numFmtId="0" fontId="6" fillId="20" borderId="22" xfId="0" applyFont="1" applyFill="1" applyBorder="1" applyAlignment="1" applyProtection="1">
      <alignment horizontal="center" vertical="center" wrapText="1"/>
      <protection/>
    </xf>
    <xf numFmtId="0" fontId="6" fillId="20" borderId="23" xfId="0" applyFont="1" applyFill="1" applyBorder="1" applyAlignment="1" applyProtection="1">
      <alignment horizontal="center" vertical="center" wrapText="1"/>
      <protection/>
    </xf>
    <xf numFmtId="0" fontId="6" fillId="26" borderId="24" xfId="0" applyFont="1" applyFill="1" applyBorder="1" applyAlignment="1" applyProtection="1">
      <alignment horizontal="center" vertical="top" shrinkToFit="1"/>
      <protection locked="0"/>
    </xf>
    <xf numFmtId="0" fontId="6" fillId="20" borderId="25" xfId="0" applyFont="1" applyFill="1" applyBorder="1" applyAlignment="1" applyProtection="1">
      <alignment horizontal="left" vertical="top" wrapText="1"/>
      <protection/>
    </xf>
    <xf numFmtId="0" fontId="6" fillId="20" borderId="26" xfId="0" applyFont="1" applyFill="1" applyBorder="1" applyAlignment="1" applyProtection="1">
      <alignment horizontal="left" vertical="top" wrapText="1"/>
      <protection/>
    </xf>
    <xf numFmtId="0" fontId="6" fillId="20" borderId="24" xfId="0" applyFont="1" applyFill="1" applyBorder="1" applyAlignment="1" applyProtection="1">
      <alignment horizontal="left" vertical="center" wrapText="1"/>
      <protection/>
    </xf>
    <xf numFmtId="0" fontId="6" fillId="20" borderId="25" xfId="0" applyFont="1" applyFill="1" applyBorder="1" applyAlignment="1" applyProtection="1">
      <alignment horizontal="left" vertical="center" wrapText="1"/>
      <protection/>
    </xf>
    <xf numFmtId="0" fontId="6" fillId="20" borderId="26" xfId="0" applyFont="1" applyFill="1" applyBorder="1" applyAlignment="1" applyProtection="1">
      <alignment horizontal="left" vertical="center" wrapText="1"/>
      <protection/>
    </xf>
    <xf numFmtId="0" fontId="6" fillId="20" borderId="31" xfId="0" applyFont="1" applyFill="1" applyBorder="1" applyAlignment="1" applyProtection="1">
      <alignment horizontal="center" vertical="top" wrapText="1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8" fillId="20" borderId="21" xfId="0" applyFont="1" applyFill="1" applyBorder="1" applyAlignment="1" applyProtection="1">
      <alignment horizontal="center" vertical="top" wrapText="1"/>
      <protection/>
    </xf>
    <xf numFmtId="0" fontId="6" fillId="20" borderId="24" xfId="0" applyFont="1" applyFill="1" applyBorder="1" applyAlignment="1" applyProtection="1">
      <alignment horizontal="center" vertical="top" wrapText="1"/>
      <protection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0" fontId="6" fillId="0" borderId="26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justify" vertical="top" wrapText="1"/>
      <protection locked="0"/>
    </xf>
    <xf numFmtId="0" fontId="6" fillId="0" borderId="26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 applyProtection="1">
      <alignment horizontal="left" vertical="top" wrapText="1"/>
      <protection locked="0"/>
    </xf>
    <xf numFmtId="0" fontId="6" fillId="0" borderId="25" xfId="0" applyFont="1" applyFill="1" applyBorder="1" applyAlignment="1" applyProtection="1">
      <alignment horizontal="left" vertical="top" wrapText="1"/>
      <protection locked="0"/>
    </xf>
    <xf numFmtId="0" fontId="6" fillId="0" borderId="26" xfId="0" applyFont="1" applyFill="1" applyBorder="1" applyAlignment="1" applyProtection="1">
      <alignment horizontal="left" vertical="top" wrapText="1"/>
      <protection locked="0"/>
    </xf>
    <xf numFmtId="0" fontId="1" fillId="20" borderId="24" xfId="0" applyFont="1" applyFill="1" applyBorder="1" applyAlignment="1" applyProtection="1">
      <alignment horizontal="left" vertical="top" wrapText="1"/>
      <protection/>
    </xf>
    <xf numFmtId="0" fontId="1" fillId="20" borderId="25" xfId="0" applyFont="1" applyFill="1" applyBorder="1" applyAlignment="1" applyProtection="1">
      <alignment horizontal="left" vertical="top" wrapText="1"/>
      <protection/>
    </xf>
    <xf numFmtId="0" fontId="1" fillId="20" borderId="26" xfId="0" applyFont="1" applyFill="1" applyBorder="1" applyAlignment="1" applyProtection="1">
      <alignment horizontal="left" vertical="top" wrapText="1"/>
      <protection/>
    </xf>
    <xf numFmtId="0" fontId="6" fillId="20" borderId="21" xfId="0" applyFont="1" applyFill="1" applyBorder="1" applyAlignment="1">
      <alignment horizontal="left" vertical="top" wrapText="1"/>
    </xf>
    <xf numFmtId="0" fontId="0" fillId="20" borderId="21" xfId="0" applyFill="1" applyBorder="1" applyAlignment="1">
      <alignment horizontal="left" vertical="top"/>
    </xf>
    <xf numFmtId="0" fontId="0" fillId="0" borderId="21" xfId="0" applyFill="1" applyBorder="1" applyAlignment="1" applyProtection="1">
      <alignment horizontal="left" vertical="top"/>
      <protection locked="0"/>
    </xf>
    <xf numFmtId="0" fontId="6" fillId="20" borderId="21" xfId="0" applyFont="1" applyFill="1" applyBorder="1" applyAlignment="1">
      <alignment horizontal="center" vertical="top" wrapText="1"/>
    </xf>
    <xf numFmtId="0" fontId="6" fillId="20" borderId="32" xfId="0" applyFont="1" applyFill="1" applyBorder="1" applyAlignment="1">
      <alignment horizontal="center" vertical="center" wrapText="1"/>
    </xf>
    <xf numFmtId="0" fontId="6" fillId="20" borderId="33" xfId="0" applyFont="1" applyFill="1" applyBorder="1" applyAlignment="1">
      <alignment horizontal="center" vertical="center" wrapText="1"/>
    </xf>
    <xf numFmtId="0" fontId="6" fillId="20" borderId="30" xfId="0" applyFont="1" applyFill="1" applyBorder="1" applyAlignment="1">
      <alignment horizontal="center" vertical="center" wrapText="1"/>
    </xf>
    <xf numFmtId="0" fontId="6" fillId="20" borderId="24" xfId="0" applyFont="1" applyFill="1" applyBorder="1" applyAlignment="1">
      <alignment horizontal="center" vertical="center" wrapText="1"/>
    </xf>
    <xf numFmtId="0" fontId="6" fillId="20" borderId="25" xfId="0" applyFont="1" applyFill="1" applyBorder="1" applyAlignment="1">
      <alignment horizontal="center" vertical="center" wrapText="1"/>
    </xf>
    <xf numFmtId="0" fontId="6" fillId="20" borderId="26" xfId="0" applyFont="1" applyFill="1" applyBorder="1" applyAlignment="1">
      <alignment horizontal="center" vertical="center" wrapText="1"/>
    </xf>
    <xf numFmtId="0" fontId="6" fillId="20" borderId="22" xfId="0" applyFont="1" applyFill="1" applyBorder="1" applyAlignment="1">
      <alignment horizontal="center" vertical="top"/>
    </xf>
    <xf numFmtId="0" fontId="6" fillId="20" borderId="21" xfId="0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center" vertical="top"/>
    </xf>
    <xf numFmtId="0" fontId="6" fillId="20" borderId="23" xfId="0" applyFont="1" applyFill="1" applyBorder="1" applyAlignment="1">
      <alignment horizontal="center" vertical="top"/>
    </xf>
    <xf numFmtId="4" fontId="6" fillId="23" borderId="24" xfId="0" applyNumberFormat="1" applyFont="1" applyFill="1" applyBorder="1" applyAlignment="1">
      <alignment horizontal="center" vertical="center"/>
    </xf>
    <xf numFmtId="4" fontId="6" fillId="23" borderId="26" xfId="0" applyNumberFormat="1" applyFont="1" applyFill="1" applyBorder="1" applyAlignment="1">
      <alignment horizontal="center" vertical="center"/>
    </xf>
    <xf numFmtId="4" fontId="6" fillId="23" borderId="21" xfId="0" applyNumberFormat="1" applyFont="1" applyFill="1" applyBorder="1" applyAlignment="1">
      <alignment horizontal="center" vertical="center"/>
    </xf>
    <xf numFmtId="4" fontId="6" fillId="26" borderId="24" xfId="0" applyNumberFormat="1" applyFont="1" applyFill="1" applyBorder="1" applyAlignment="1" applyProtection="1">
      <alignment horizontal="center" vertical="center"/>
      <protection locked="0"/>
    </xf>
    <xf numFmtId="4" fontId="6" fillId="26" borderId="26" xfId="0" applyNumberFormat="1" applyFont="1" applyFill="1" applyBorder="1" applyAlignment="1" applyProtection="1">
      <alignment horizontal="center" vertical="center"/>
      <protection locked="0"/>
    </xf>
    <xf numFmtId="0" fontId="6" fillId="20" borderId="24" xfId="0" applyFont="1" applyFill="1" applyBorder="1" applyAlignment="1">
      <alignment horizontal="center" vertical="top"/>
    </xf>
    <xf numFmtId="0" fontId="6" fillId="20" borderId="26" xfId="0" applyFont="1" applyFill="1" applyBorder="1" applyAlignment="1">
      <alignment horizontal="center" vertical="top"/>
    </xf>
    <xf numFmtId="0" fontId="6" fillId="20" borderId="32" xfId="0" applyFont="1" applyFill="1" applyBorder="1" applyAlignment="1">
      <alignment horizontal="center" vertical="top"/>
    </xf>
    <xf numFmtId="0" fontId="6" fillId="20" borderId="33" xfId="0" applyFont="1" applyFill="1" applyBorder="1" applyAlignment="1">
      <alignment horizontal="center" vertical="top"/>
    </xf>
    <xf numFmtId="0" fontId="6" fillId="20" borderId="30" xfId="0" applyFont="1" applyFill="1" applyBorder="1" applyAlignment="1">
      <alignment horizontal="center" vertical="top"/>
    </xf>
    <xf numFmtId="0" fontId="6" fillId="20" borderId="29" xfId="0" applyFont="1" applyFill="1" applyBorder="1" applyAlignment="1">
      <alignment horizontal="center" vertical="top"/>
    </xf>
    <xf numFmtId="0" fontId="6" fillId="20" borderId="27" xfId="0" applyFont="1" applyFill="1" applyBorder="1" applyAlignment="1">
      <alignment horizontal="center" vertical="top"/>
    </xf>
    <xf numFmtId="0" fontId="6" fillId="20" borderId="28" xfId="0" applyFont="1" applyFill="1" applyBorder="1" applyAlignment="1">
      <alignment horizontal="center" vertical="top"/>
    </xf>
    <xf numFmtId="49" fontId="6" fillId="2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20" borderId="21" xfId="0" applyFont="1" applyFill="1" applyBorder="1" applyAlignment="1">
      <alignment horizontal="right" vertical="center" wrapText="1"/>
    </xf>
    <xf numFmtId="4" fontId="6" fillId="2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20" borderId="24" xfId="0" applyFont="1" applyFill="1" applyBorder="1" applyAlignment="1">
      <alignment horizontal="right" vertical="top" wrapText="1"/>
    </xf>
    <xf numFmtId="0" fontId="6" fillId="20" borderId="25" xfId="0" applyFont="1" applyFill="1" applyBorder="1" applyAlignment="1">
      <alignment horizontal="right" vertical="top" wrapText="1"/>
    </xf>
    <xf numFmtId="0" fontId="6" fillId="20" borderId="24" xfId="0" applyFont="1" applyFill="1" applyBorder="1" applyAlignment="1">
      <alignment horizontal="center" vertical="top" wrapText="1"/>
    </xf>
    <xf numFmtId="0" fontId="6" fillId="20" borderId="25" xfId="0" applyFont="1" applyFill="1" applyBorder="1" applyAlignment="1">
      <alignment horizontal="center" vertical="top" wrapText="1"/>
    </xf>
    <xf numFmtId="0" fontId="6" fillId="20" borderId="26" xfId="0" applyFont="1" applyFill="1" applyBorder="1" applyAlignment="1">
      <alignment horizontal="center" vertical="top" wrapText="1"/>
    </xf>
    <xf numFmtId="0" fontId="1" fillId="20" borderId="27" xfId="0" applyFont="1" applyFill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6" fillId="0" borderId="21" xfId="0" applyFont="1" applyFill="1" applyBorder="1" applyAlignment="1" applyProtection="1">
      <alignment vertical="top" wrapText="1"/>
      <protection locked="0"/>
    </xf>
    <xf numFmtId="0" fontId="1" fillId="20" borderId="21" xfId="0" applyFont="1" applyFill="1" applyBorder="1" applyAlignment="1">
      <alignment horizontal="center" vertical="top" wrapText="1"/>
    </xf>
    <xf numFmtId="0" fontId="6" fillId="0" borderId="24" xfId="0" applyFont="1" applyBorder="1" applyAlignment="1" applyProtection="1">
      <alignment vertical="top" wrapText="1"/>
      <protection locked="0"/>
    </xf>
    <xf numFmtId="0" fontId="6" fillId="0" borderId="25" xfId="0" applyFont="1" applyBorder="1" applyAlignment="1" applyProtection="1">
      <alignment vertical="top" wrapText="1"/>
      <protection locked="0"/>
    </xf>
    <xf numFmtId="0" fontId="6" fillId="0" borderId="26" xfId="0" applyFont="1" applyBorder="1" applyAlignment="1" applyProtection="1">
      <alignment vertical="top" wrapText="1"/>
      <protection locked="0"/>
    </xf>
    <xf numFmtId="4" fontId="6" fillId="20" borderId="21" xfId="0" applyNumberFormat="1" applyFont="1" applyFill="1" applyBorder="1" applyAlignment="1">
      <alignment horizontal="center" vertical="top" wrapText="1"/>
    </xf>
    <xf numFmtId="0" fontId="6" fillId="20" borderId="21" xfId="0" applyFon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21" xfId="0" applyBorder="1" applyAlignment="1">
      <alignment horizontal="center" vertical="top" wrapText="1"/>
    </xf>
    <xf numFmtId="0" fontId="0" fillId="20" borderId="21" xfId="0" applyFill="1" applyBorder="1" applyAlignment="1">
      <alignment vertical="top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6" fillId="0" borderId="25" xfId="0" applyFont="1" applyBorder="1" applyAlignment="1" applyProtection="1">
      <alignment horizontal="center" vertical="top" wrapText="1"/>
      <protection locked="0"/>
    </xf>
    <xf numFmtId="0" fontId="6" fillId="0" borderId="26" xfId="0" applyFont="1" applyBorder="1" applyAlignment="1" applyProtection="1">
      <alignment horizontal="center" vertical="top" wrapText="1"/>
      <protection locked="0"/>
    </xf>
    <xf numFmtId="0" fontId="6" fillId="20" borderId="32" xfId="0" applyFont="1" applyFill="1" applyBorder="1" applyAlignment="1">
      <alignment horizontal="center" vertical="top" wrapText="1"/>
    </xf>
    <xf numFmtId="0" fontId="6" fillId="20" borderId="33" xfId="0" applyFont="1" applyFill="1" applyBorder="1" applyAlignment="1">
      <alignment horizontal="center" vertical="top" wrapText="1"/>
    </xf>
    <xf numFmtId="0" fontId="6" fillId="20" borderId="29" xfId="0" applyFont="1" applyFill="1" applyBorder="1" applyAlignment="1">
      <alignment horizontal="center" vertical="top" wrapText="1"/>
    </xf>
    <xf numFmtId="0" fontId="6" fillId="20" borderId="27" xfId="0" applyFont="1" applyFill="1" applyBorder="1" applyAlignment="1">
      <alignment horizontal="center" vertical="top" wrapText="1"/>
    </xf>
    <xf numFmtId="0" fontId="6" fillId="20" borderId="22" xfId="0" applyFont="1" applyFill="1" applyBorder="1" applyAlignment="1">
      <alignment horizontal="center" vertical="top" wrapText="1"/>
    </xf>
    <xf numFmtId="0" fontId="6" fillId="20" borderId="23" xfId="0" applyFont="1" applyFill="1" applyBorder="1" applyAlignment="1">
      <alignment horizontal="center" vertical="top" wrapText="1"/>
    </xf>
    <xf numFmtId="0" fontId="1" fillId="20" borderId="0" xfId="0" applyFont="1" applyFill="1" applyAlignment="1" applyProtection="1">
      <alignment vertical="top"/>
      <protection/>
    </xf>
    <xf numFmtId="0" fontId="0" fillId="0" borderId="0" xfId="0" applyAlignment="1">
      <alignment vertical="top"/>
    </xf>
    <xf numFmtId="0" fontId="6" fillId="20" borderId="36" xfId="0" applyFont="1" applyFill="1" applyBorder="1" applyAlignment="1" applyProtection="1">
      <alignment horizontal="center" vertical="top" wrapText="1"/>
      <protection/>
    </xf>
    <xf numFmtId="0" fontId="6" fillId="20" borderId="37" xfId="0" applyFont="1" applyFill="1" applyBorder="1" applyAlignment="1" applyProtection="1">
      <alignment horizontal="center" vertical="top" wrapText="1"/>
      <protection/>
    </xf>
    <xf numFmtId="0" fontId="6" fillId="4" borderId="21" xfId="0" applyFont="1" applyFill="1" applyBorder="1" applyAlignment="1" applyProtection="1">
      <alignment horizontal="left" vertical="top" wrapText="1"/>
      <protection/>
    </xf>
    <xf numFmtId="0" fontId="6" fillId="20" borderId="21" xfId="0" applyFont="1" applyFill="1" applyBorder="1" applyAlignment="1" applyProtection="1">
      <alignment horizontal="left" vertical="top" wrapText="1"/>
      <protection/>
    </xf>
    <xf numFmtId="0" fontId="6" fillId="20" borderId="24" xfId="0" applyFont="1" applyFill="1" applyBorder="1" applyAlignment="1" applyProtection="1">
      <alignment horizontal="right" vertical="top" wrapText="1"/>
      <protection/>
    </xf>
    <xf numFmtId="0" fontId="6" fillId="20" borderId="26" xfId="0" applyFont="1" applyFill="1" applyBorder="1" applyAlignment="1" applyProtection="1">
      <alignment horizontal="right" vertical="top" wrapText="1"/>
      <protection/>
    </xf>
    <xf numFmtId="0" fontId="6" fillId="20" borderId="25" xfId="0" applyFont="1" applyFill="1" applyBorder="1" applyAlignment="1" applyProtection="1">
      <alignment horizontal="center" vertical="top" wrapText="1"/>
      <protection/>
    </xf>
    <xf numFmtId="0" fontId="6" fillId="26" borderId="24" xfId="0" applyFont="1" applyFill="1" applyBorder="1" applyAlignment="1" applyProtection="1">
      <alignment horizontal="left" vertical="top" wrapText="1"/>
      <protection locked="0"/>
    </xf>
    <xf numFmtId="0" fontId="6" fillId="26" borderId="25" xfId="0" applyFont="1" applyFill="1" applyBorder="1" applyAlignment="1" applyProtection="1">
      <alignment horizontal="left" vertical="top" wrapText="1"/>
      <protection locked="0"/>
    </xf>
    <xf numFmtId="0" fontId="6" fillId="26" borderId="26" xfId="0" applyFont="1" applyFill="1" applyBorder="1" applyAlignment="1" applyProtection="1">
      <alignment horizontal="left" vertical="top" wrapText="1"/>
      <protection locked="0"/>
    </xf>
    <xf numFmtId="0" fontId="6" fillId="20" borderId="24" xfId="0" applyFont="1" applyFill="1" applyBorder="1" applyAlignment="1" applyProtection="1">
      <alignment horizontal="left" vertical="top"/>
      <protection/>
    </xf>
    <xf numFmtId="0" fontId="6" fillId="20" borderId="26" xfId="0" applyFont="1" applyFill="1" applyBorder="1" applyAlignment="1" applyProtection="1">
      <alignment horizontal="left" vertical="top"/>
      <protection/>
    </xf>
    <xf numFmtId="0" fontId="6" fillId="20" borderId="0" xfId="0" applyFont="1" applyFill="1" applyAlignment="1" applyProtection="1">
      <alignment horizontal="center"/>
      <protection/>
    </xf>
    <xf numFmtId="0" fontId="6" fillId="26" borderId="0" xfId="0" applyFont="1" applyFill="1" applyAlignment="1" applyProtection="1">
      <alignment horizontal="center"/>
      <protection locked="0"/>
    </xf>
    <xf numFmtId="4" fontId="8" fillId="23" borderId="22" xfId="0" applyNumberFormat="1" applyFont="1" applyFill="1" applyBorder="1" applyAlignment="1" applyProtection="1">
      <alignment horizontal="center" vertical="top" wrapText="1"/>
      <protection/>
    </xf>
    <xf numFmtId="4" fontId="8" fillId="23" borderId="23" xfId="0" applyNumberFormat="1" applyFont="1" applyFill="1" applyBorder="1" applyAlignment="1" applyProtection="1">
      <alignment horizontal="center" vertical="top" wrapText="1"/>
      <protection/>
    </xf>
    <xf numFmtId="0" fontId="6" fillId="26" borderId="32" xfId="0" applyFont="1" applyFill="1" applyBorder="1" applyAlignment="1" applyProtection="1">
      <alignment horizontal="left" vertical="top" wrapText="1"/>
      <protection locked="0"/>
    </xf>
    <xf numFmtId="0" fontId="6" fillId="26" borderId="33" xfId="0" applyFont="1" applyFill="1" applyBorder="1" applyAlignment="1" applyProtection="1">
      <alignment horizontal="left" vertical="top" wrapText="1"/>
      <protection locked="0"/>
    </xf>
    <xf numFmtId="0" fontId="6" fillId="26" borderId="30" xfId="0" applyFont="1" applyFill="1" applyBorder="1" applyAlignment="1" applyProtection="1">
      <alignment horizontal="left" vertical="top" wrapText="1"/>
      <protection locked="0"/>
    </xf>
    <xf numFmtId="0" fontId="6" fillId="26" borderId="36" xfId="0" applyFont="1" applyFill="1" applyBorder="1" applyAlignment="1" applyProtection="1">
      <alignment horizontal="left" vertical="top" wrapText="1"/>
      <protection locked="0"/>
    </xf>
    <xf numFmtId="0" fontId="6" fillId="26" borderId="0" xfId="0" applyFont="1" applyFill="1" applyBorder="1" applyAlignment="1" applyProtection="1">
      <alignment horizontal="left" vertical="top" wrapText="1"/>
      <protection locked="0"/>
    </xf>
    <xf numFmtId="0" fontId="6" fillId="26" borderId="37" xfId="0" applyFont="1" applyFill="1" applyBorder="1" applyAlignment="1" applyProtection="1">
      <alignment horizontal="left" vertical="top" wrapText="1"/>
      <protection locked="0"/>
    </xf>
    <xf numFmtId="0" fontId="6" fillId="26" borderId="29" xfId="0" applyFont="1" applyFill="1" applyBorder="1" applyAlignment="1" applyProtection="1">
      <alignment horizontal="left" vertical="top" wrapText="1"/>
      <protection locked="0"/>
    </xf>
    <xf numFmtId="0" fontId="6" fillId="26" borderId="27" xfId="0" applyFont="1" applyFill="1" applyBorder="1" applyAlignment="1" applyProtection="1">
      <alignment horizontal="left" vertical="top" wrapText="1"/>
      <protection locked="0"/>
    </xf>
    <xf numFmtId="0" fontId="6" fillId="26" borderId="28" xfId="0" applyFont="1" applyFill="1" applyBorder="1" applyAlignment="1" applyProtection="1">
      <alignment horizontal="left" vertical="top" wrapText="1"/>
      <protection locked="0"/>
    </xf>
    <xf numFmtId="0" fontId="6" fillId="4" borderId="24" xfId="0" applyFont="1" applyFill="1" applyBorder="1" applyAlignment="1" applyProtection="1">
      <alignment horizontal="center" vertical="top" wrapText="1"/>
      <protection/>
    </xf>
    <xf numFmtId="0" fontId="6" fillId="4" borderId="26" xfId="0" applyFont="1" applyFill="1" applyBorder="1" applyAlignment="1" applyProtection="1">
      <alignment horizontal="center" vertical="top" wrapText="1"/>
      <protection/>
    </xf>
    <xf numFmtId="0" fontId="6" fillId="4" borderId="21" xfId="0" applyFont="1" applyFill="1" applyBorder="1" applyAlignment="1" applyProtection="1">
      <alignment horizontal="center" vertical="top" wrapText="1"/>
      <protection/>
    </xf>
    <xf numFmtId="7" fontId="6" fillId="23" borderId="21" xfId="0" applyNumberFormat="1" applyFont="1" applyFill="1" applyBorder="1" applyAlignment="1" applyProtection="1">
      <alignment horizontal="center" vertical="top" wrapText="1"/>
      <protection/>
    </xf>
    <xf numFmtId="0" fontId="8" fillId="20" borderId="22" xfId="0" applyFont="1" applyFill="1" applyBorder="1" applyAlignment="1" applyProtection="1">
      <alignment horizontal="center" vertical="top" wrapText="1"/>
      <protection/>
    </xf>
    <xf numFmtId="0" fontId="8" fillId="20" borderId="23" xfId="0" applyFont="1" applyFill="1" applyBorder="1" applyAlignment="1" applyProtection="1">
      <alignment horizontal="center" vertical="top" wrapText="1"/>
      <protection/>
    </xf>
  </cellXfs>
  <cellStyles count="7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ditD" xfId="44"/>
    <cellStyle name="EditDEF" xfId="45"/>
    <cellStyle name="EditE" xfId="46"/>
    <cellStyle name="EditG" xfId="47"/>
    <cellStyle name="GrayA" xfId="48"/>
    <cellStyle name="GrayB" xfId="49"/>
    <cellStyle name="GrayC" xfId="50"/>
    <cellStyle name="GrayD" xfId="51"/>
    <cellStyle name="GrayE" xfId="52"/>
    <cellStyle name="GrayF" xfId="53"/>
    <cellStyle name="GrayG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ny_PeĹ‚ny plan projektu" xfId="63"/>
    <cellStyle name="Obliczenia" xfId="64"/>
    <cellStyle name="Followed Hyperlink" xfId="65"/>
    <cellStyle name="Percent" xfId="66"/>
    <cellStyle name="Przyp" xfId="67"/>
    <cellStyle name="Przypisy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hiteA" xfId="76"/>
    <cellStyle name="WhiteABC" xfId="77"/>
    <cellStyle name="WhiteB" xfId="78"/>
    <cellStyle name="WhiteC" xfId="79"/>
    <cellStyle name="WhiteD" xfId="80"/>
    <cellStyle name="WhiteE" xfId="81"/>
    <cellStyle name="WhiteF" xfId="82"/>
    <cellStyle name="WhiteH" xfId="83"/>
    <cellStyle name="WhiteI" xfId="84"/>
    <cellStyle name="Złe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1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8.emf" /><Relationship Id="rId3" Type="http://schemas.openxmlformats.org/officeDocument/2006/relationships/image" Target="../media/image4.emf" /><Relationship Id="rId4" Type="http://schemas.openxmlformats.org/officeDocument/2006/relationships/image" Target="../media/image10.emf" /><Relationship Id="rId5" Type="http://schemas.openxmlformats.org/officeDocument/2006/relationships/image" Target="../media/image22.emf" /><Relationship Id="rId6" Type="http://schemas.openxmlformats.org/officeDocument/2006/relationships/image" Target="../media/image31.emf" /><Relationship Id="rId7" Type="http://schemas.openxmlformats.org/officeDocument/2006/relationships/image" Target="../media/image15.emf" /><Relationship Id="rId8" Type="http://schemas.openxmlformats.org/officeDocument/2006/relationships/image" Target="../media/image2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2.emf" /><Relationship Id="rId3" Type="http://schemas.openxmlformats.org/officeDocument/2006/relationships/image" Target="../media/image16.emf" /><Relationship Id="rId4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3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0.emf" /><Relationship Id="rId3" Type="http://schemas.openxmlformats.org/officeDocument/2006/relationships/image" Target="../media/image13.emf" /><Relationship Id="rId4" Type="http://schemas.openxmlformats.org/officeDocument/2006/relationships/image" Target="../media/image29.emf" /><Relationship Id="rId5" Type="http://schemas.openxmlformats.org/officeDocument/2006/relationships/image" Target="../media/image6.emf" /><Relationship Id="rId6" Type="http://schemas.openxmlformats.org/officeDocument/2006/relationships/image" Target="../media/image9.emf" /><Relationship Id="rId7" Type="http://schemas.openxmlformats.org/officeDocument/2006/relationships/image" Target="../media/image3.emf" /><Relationship Id="rId8" Type="http://schemas.openxmlformats.org/officeDocument/2006/relationships/image" Target="../media/image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Relationship Id="rId2" Type="http://schemas.openxmlformats.org/officeDocument/2006/relationships/image" Target="../media/image33.emf" /><Relationship Id="rId3" Type="http://schemas.openxmlformats.org/officeDocument/2006/relationships/image" Target="../media/image28.emf" /><Relationship Id="rId4" Type="http://schemas.openxmlformats.org/officeDocument/2006/relationships/image" Target="../media/image26.emf" /><Relationship Id="rId5" Type="http://schemas.openxmlformats.org/officeDocument/2006/relationships/image" Target="../media/image27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</xdr:row>
      <xdr:rowOff>95250</xdr:rowOff>
    </xdr:from>
    <xdr:to>
      <xdr:col>4</xdr:col>
      <xdr:colOff>238125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81025"/>
          <a:ext cx="1247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4</xdr:row>
      <xdr:rowOff>66675</xdr:rowOff>
    </xdr:from>
    <xdr:to>
      <xdr:col>11</xdr:col>
      <xdr:colOff>9525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714375"/>
          <a:ext cx="3810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0</xdr:rowOff>
    </xdr:from>
    <xdr:to>
      <xdr:col>0</xdr:col>
      <xdr:colOff>523875</xdr:colOff>
      <xdr:row>24</xdr:row>
      <xdr:rowOff>66675</xdr:rowOff>
    </xdr:to>
    <xdr:grpSp>
      <xdr:nvGrpSpPr>
        <xdr:cNvPr id="1" name="Group 39"/>
        <xdr:cNvGrpSpPr>
          <a:grpSpLocks/>
        </xdr:cNvGrpSpPr>
      </xdr:nvGrpSpPr>
      <xdr:grpSpPr>
        <a:xfrm>
          <a:off x="66675" y="4638675"/>
          <a:ext cx="457200" cy="257175"/>
          <a:chOff x="7" y="487"/>
          <a:chExt cx="48" cy="27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87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" y="487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142875</xdr:rowOff>
    </xdr:from>
    <xdr:to>
      <xdr:col>0</xdr:col>
      <xdr:colOff>552450</xdr:colOff>
      <xdr:row>6</xdr:row>
      <xdr:rowOff>257175</xdr:rowOff>
    </xdr:to>
    <xdr:grpSp>
      <xdr:nvGrpSpPr>
        <xdr:cNvPr id="1" name="Group 23"/>
        <xdr:cNvGrpSpPr>
          <a:grpSpLocks/>
        </xdr:cNvGrpSpPr>
      </xdr:nvGrpSpPr>
      <xdr:grpSpPr>
        <a:xfrm>
          <a:off x="85725" y="1343025"/>
          <a:ext cx="466725" cy="276225"/>
          <a:chOff x="6" y="152"/>
          <a:chExt cx="49" cy="26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" y="152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" y="152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8</xdr:row>
      <xdr:rowOff>0</xdr:rowOff>
    </xdr:from>
    <xdr:to>
      <xdr:col>0</xdr:col>
      <xdr:colOff>552450</xdr:colOff>
      <xdr:row>8</xdr:row>
      <xdr:rowOff>228600</xdr:rowOff>
    </xdr:to>
    <xdr:grpSp>
      <xdr:nvGrpSpPr>
        <xdr:cNvPr id="4" name="Group 27"/>
        <xdr:cNvGrpSpPr>
          <a:grpSpLocks/>
        </xdr:cNvGrpSpPr>
      </xdr:nvGrpSpPr>
      <xdr:grpSpPr>
        <a:xfrm>
          <a:off x="76200" y="1971675"/>
          <a:ext cx="476250" cy="228600"/>
          <a:chOff x="8" y="175"/>
          <a:chExt cx="50" cy="24"/>
        </a:xfrm>
        <a:solidFill>
          <a:srgbClr val="FFFFFF"/>
        </a:solidFill>
      </xdr:grpSpPr>
      <xdr:pic>
        <xdr:nvPicPr>
          <xdr:cNvPr id="5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" y="175"/>
            <a:ext cx="23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4" y="175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85725</xdr:colOff>
      <xdr:row>10</xdr:row>
      <xdr:rowOff>142875</xdr:rowOff>
    </xdr:from>
    <xdr:to>
      <xdr:col>0</xdr:col>
      <xdr:colOff>542925</xdr:colOff>
      <xdr:row>10</xdr:row>
      <xdr:rowOff>390525</xdr:rowOff>
    </xdr:to>
    <xdr:grpSp>
      <xdr:nvGrpSpPr>
        <xdr:cNvPr id="7" name="Group 34"/>
        <xdr:cNvGrpSpPr>
          <a:grpSpLocks/>
        </xdr:cNvGrpSpPr>
      </xdr:nvGrpSpPr>
      <xdr:grpSpPr>
        <a:xfrm>
          <a:off x="85725" y="2724150"/>
          <a:ext cx="457200" cy="247650"/>
          <a:chOff x="9" y="224"/>
          <a:chExt cx="48" cy="26"/>
        </a:xfrm>
        <a:solidFill>
          <a:srgbClr val="FFFFFF"/>
        </a:solidFill>
      </xdr:grpSpPr>
      <xdr:pic>
        <xdr:nvPicPr>
          <xdr:cNvPr id="8" name="CommandButton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" y="224"/>
            <a:ext cx="23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4" y="224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12</xdr:row>
      <xdr:rowOff>9525</xdr:rowOff>
    </xdr:from>
    <xdr:to>
      <xdr:col>0</xdr:col>
      <xdr:colOff>533400</xdr:colOff>
      <xdr:row>12</xdr:row>
      <xdr:rowOff>238125</xdr:rowOff>
    </xdr:to>
    <xdr:grpSp>
      <xdr:nvGrpSpPr>
        <xdr:cNvPr id="10" name="Group 35"/>
        <xdr:cNvGrpSpPr>
          <a:grpSpLocks/>
        </xdr:cNvGrpSpPr>
      </xdr:nvGrpSpPr>
      <xdr:grpSpPr>
        <a:xfrm>
          <a:off x="76200" y="3381375"/>
          <a:ext cx="457200" cy="228600"/>
          <a:chOff x="8" y="405"/>
          <a:chExt cx="48" cy="26"/>
        </a:xfrm>
        <a:solidFill>
          <a:srgbClr val="FFFFFF"/>
        </a:solidFill>
      </xdr:grpSpPr>
      <xdr:pic>
        <xdr:nvPicPr>
          <xdr:cNvPr id="11" name="CommandButton7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8" y="405"/>
            <a:ext cx="23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CommandButton8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33" y="405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142875</xdr:rowOff>
    </xdr:from>
    <xdr:to>
      <xdr:col>0</xdr:col>
      <xdr:colOff>285750</xdr:colOff>
      <xdr:row>11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55270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304800</xdr:colOff>
      <xdr:row>9</xdr:row>
      <xdr:rowOff>133350</xdr:rowOff>
    </xdr:from>
    <xdr:to>
      <xdr:col>0</xdr:col>
      <xdr:colOff>533400</xdr:colOff>
      <xdr:row>11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543175"/>
          <a:ext cx="2286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104775</xdr:colOff>
      <xdr:row>17</xdr:row>
      <xdr:rowOff>142875</xdr:rowOff>
    </xdr:from>
    <xdr:to>
      <xdr:col>0</xdr:col>
      <xdr:colOff>533400</xdr:colOff>
      <xdr:row>17</xdr:row>
      <xdr:rowOff>371475</xdr:rowOff>
    </xdr:to>
    <xdr:grpSp>
      <xdr:nvGrpSpPr>
        <xdr:cNvPr id="3" name="Group 29"/>
        <xdr:cNvGrpSpPr>
          <a:grpSpLocks/>
        </xdr:cNvGrpSpPr>
      </xdr:nvGrpSpPr>
      <xdr:grpSpPr>
        <a:xfrm>
          <a:off x="104775" y="5391150"/>
          <a:ext cx="428625" cy="228600"/>
          <a:chOff x="11" y="443"/>
          <a:chExt cx="45" cy="24"/>
        </a:xfrm>
        <a:solidFill>
          <a:srgbClr val="FFFFFF"/>
        </a:solidFill>
      </xdr:grpSpPr>
      <xdr:pic>
        <xdr:nvPicPr>
          <xdr:cNvPr id="4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443"/>
            <a:ext cx="22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443"/>
            <a:ext cx="21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209550</xdr:rowOff>
    </xdr:from>
    <xdr:to>
      <xdr:col>0</xdr:col>
      <xdr:colOff>542925</xdr:colOff>
      <xdr:row>22</xdr:row>
      <xdr:rowOff>266700</xdr:rowOff>
    </xdr:to>
    <xdr:grpSp>
      <xdr:nvGrpSpPr>
        <xdr:cNvPr id="1" name="Group 53"/>
        <xdr:cNvGrpSpPr>
          <a:grpSpLocks/>
        </xdr:cNvGrpSpPr>
      </xdr:nvGrpSpPr>
      <xdr:grpSpPr>
        <a:xfrm>
          <a:off x="66675" y="4705350"/>
          <a:ext cx="476250" cy="276225"/>
          <a:chOff x="7" y="494"/>
          <a:chExt cx="50" cy="30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96"/>
            <a:ext cx="23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494"/>
            <a:ext cx="23" cy="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209550</xdr:rowOff>
    </xdr:from>
    <xdr:to>
      <xdr:col>0</xdr:col>
      <xdr:colOff>542925</xdr:colOff>
      <xdr:row>9</xdr:row>
      <xdr:rowOff>257175</xdr:rowOff>
    </xdr:to>
    <xdr:grpSp>
      <xdr:nvGrpSpPr>
        <xdr:cNvPr id="1" name="Group 4"/>
        <xdr:cNvGrpSpPr>
          <a:grpSpLocks/>
        </xdr:cNvGrpSpPr>
      </xdr:nvGrpSpPr>
      <xdr:grpSpPr>
        <a:xfrm>
          <a:off x="76200" y="1304925"/>
          <a:ext cx="466725" cy="266700"/>
          <a:chOff x="8" y="137"/>
          <a:chExt cx="49" cy="29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" y="139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37"/>
            <a:ext cx="23" cy="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0</xdr:rowOff>
    </xdr:from>
    <xdr:to>
      <xdr:col>0</xdr:col>
      <xdr:colOff>561975</xdr:colOff>
      <xdr:row>10</xdr:row>
      <xdr:rowOff>104775</xdr:rowOff>
    </xdr:to>
    <xdr:grpSp>
      <xdr:nvGrpSpPr>
        <xdr:cNvPr id="1" name="Group 17"/>
        <xdr:cNvGrpSpPr>
          <a:grpSpLocks/>
        </xdr:cNvGrpSpPr>
      </xdr:nvGrpSpPr>
      <xdr:grpSpPr>
        <a:xfrm>
          <a:off x="104775" y="1543050"/>
          <a:ext cx="457200" cy="257175"/>
          <a:chOff x="11" y="145"/>
          <a:chExt cx="48" cy="27"/>
        </a:xfrm>
        <a:solidFill>
          <a:srgbClr val="FFFFFF"/>
        </a:solidFill>
      </xdr:grpSpPr>
      <xdr:pic>
        <xdr:nvPicPr>
          <xdr:cNvPr id="2" name="CommandButton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" y="145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" y="145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15</xdr:row>
      <xdr:rowOff>47625</xdr:rowOff>
    </xdr:from>
    <xdr:to>
      <xdr:col>0</xdr:col>
      <xdr:colOff>561975</xdr:colOff>
      <xdr:row>16</xdr:row>
      <xdr:rowOff>95250</xdr:rowOff>
    </xdr:to>
    <xdr:grpSp>
      <xdr:nvGrpSpPr>
        <xdr:cNvPr id="4" name="Group 15"/>
        <xdr:cNvGrpSpPr>
          <a:grpSpLocks/>
        </xdr:cNvGrpSpPr>
      </xdr:nvGrpSpPr>
      <xdr:grpSpPr>
        <a:xfrm>
          <a:off x="104775" y="2943225"/>
          <a:ext cx="457200" cy="238125"/>
          <a:chOff x="11" y="266"/>
          <a:chExt cx="48" cy="25"/>
        </a:xfrm>
        <a:solidFill>
          <a:srgbClr val="FFFFFF"/>
        </a:solidFill>
      </xdr:grpSpPr>
      <xdr:pic>
        <xdr:nvPicPr>
          <xdr:cNvPr id="5" name="CommandButton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12</xdr:row>
      <xdr:rowOff>76200</xdr:rowOff>
    </xdr:from>
    <xdr:to>
      <xdr:col>0</xdr:col>
      <xdr:colOff>571500</xdr:colOff>
      <xdr:row>13</xdr:row>
      <xdr:rowOff>142875</xdr:rowOff>
    </xdr:to>
    <xdr:grpSp>
      <xdr:nvGrpSpPr>
        <xdr:cNvPr id="7" name="Group 16"/>
        <xdr:cNvGrpSpPr>
          <a:grpSpLocks/>
        </xdr:cNvGrpSpPr>
      </xdr:nvGrpSpPr>
      <xdr:grpSpPr>
        <a:xfrm>
          <a:off x="104775" y="2276475"/>
          <a:ext cx="466725" cy="257175"/>
          <a:chOff x="11" y="209"/>
          <a:chExt cx="49" cy="27"/>
        </a:xfrm>
        <a:solidFill>
          <a:srgbClr val="FFFFFF"/>
        </a:solidFill>
      </xdr:grpSpPr>
      <xdr:pic>
        <xdr:nvPicPr>
          <xdr:cNvPr id="8" name="CommandButton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" y="210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7" y="209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76200</xdr:colOff>
      <xdr:row>22</xdr:row>
      <xdr:rowOff>57150</xdr:rowOff>
    </xdr:from>
    <xdr:to>
      <xdr:col>0</xdr:col>
      <xdr:colOff>314325</xdr:colOff>
      <xdr:row>23</xdr:row>
      <xdr:rowOff>104775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0</xdr:col>
      <xdr:colOff>333375</xdr:colOff>
      <xdr:row>22</xdr:row>
      <xdr:rowOff>57150</xdr:rowOff>
    </xdr:from>
    <xdr:to>
      <xdr:col>0</xdr:col>
      <xdr:colOff>571500</xdr:colOff>
      <xdr:row>23</xdr:row>
      <xdr:rowOff>104775</xdr:rowOff>
    </xdr:to>
    <xdr:pic>
      <xdr:nvPicPr>
        <xdr:cNvPr id="11" name="CommandButton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85725</xdr:rowOff>
    </xdr:from>
    <xdr:to>
      <xdr:col>0</xdr:col>
      <xdr:colOff>257175</xdr:colOff>
      <xdr:row>7</xdr:row>
      <xdr:rowOff>152400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266700</xdr:colOff>
      <xdr:row>6</xdr:row>
      <xdr:rowOff>85725</xdr:rowOff>
    </xdr:from>
    <xdr:to>
      <xdr:col>0</xdr:col>
      <xdr:colOff>495300</xdr:colOff>
      <xdr:row>7</xdr:row>
      <xdr:rowOff>152400</xdr:rowOff>
    </xdr:to>
    <xdr:pic>
      <xdr:nvPicPr>
        <xdr:cNvPr id="2" name="Command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1</xdr:row>
      <xdr:rowOff>114300</xdr:rowOff>
    </xdr:from>
    <xdr:to>
      <xdr:col>10</xdr:col>
      <xdr:colOff>142875</xdr:colOff>
      <xdr:row>3</xdr:row>
      <xdr:rowOff>57150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2762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3</xdr:row>
      <xdr:rowOff>95250</xdr:rowOff>
    </xdr:from>
    <xdr:to>
      <xdr:col>10</xdr:col>
      <xdr:colOff>142875</xdr:colOff>
      <xdr:row>4</xdr:row>
      <xdr:rowOff>133350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43775" y="5810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6</xdr:col>
      <xdr:colOff>685800</xdr:colOff>
      <xdr:row>2</xdr:row>
      <xdr:rowOff>47625</xdr:rowOff>
    </xdr:from>
    <xdr:to>
      <xdr:col>8</xdr:col>
      <xdr:colOff>123825</xdr:colOff>
      <xdr:row>4</xdr:row>
      <xdr:rowOff>38100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05525" y="371475"/>
          <a:ext cx="111442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</xdr:row>
      <xdr:rowOff>104775</xdr:rowOff>
    </xdr:from>
    <xdr:to>
      <xdr:col>0</xdr:col>
      <xdr:colOff>400050</xdr:colOff>
      <xdr:row>9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52450"/>
          <a:ext cx="257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2:Q38"/>
  <sheetViews>
    <sheetView showGridLines="0" showRowColHeaders="0" tabSelected="1" zoomScale="85" zoomScaleNormal="85" workbookViewId="0" topLeftCell="A3">
      <selection activeCell="C22" sqref="C22:L22"/>
    </sheetView>
  </sheetViews>
  <sheetFormatPr defaultColWidth="9.140625" defaultRowHeight="12.75"/>
  <cols>
    <col min="1" max="1" width="9.140625" style="68" customWidth="1"/>
    <col min="2" max="2" width="4.28125" style="68" customWidth="1"/>
    <col min="3" max="10" width="9.140625" style="68" customWidth="1"/>
    <col min="11" max="11" width="7.8515625" style="68" customWidth="1"/>
    <col min="12" max="12" width="9.140625" style="68" customWidth="1"/>
    <col min="13" max="13" width="3.7109375" style="68" customWidth="1"/>
    <col min="14" max="16384" width="9.140625" style="68" customWidth="1"/>
  </cols>
  <sheetData>
    <row r="2" spans="2:14" ht="12.7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18" t="s">
        <v>37</v>
      </c>
    </row>
    <row r="3" spans="2:13" ht="12.75">
      <c r="B3" s="7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2:13" ht="12.75">
      <c r="B4" s="7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2:13" ht="12.75">
      <c r="B5" s="7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13" ht="22.5" customHeight="1">
      <c r="B6" s="7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2:14" ht="30" customHeight="1" thickBot="1">
      <c r="B7" s="7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150"/>
    </row>
    <row r="8" spans="2:14" ht="19.5" customHeight="1" thickBot="1">
      <c r="B8" s="74"/>
      <c r="C8" s="65"/>
      <c r="D8" s="65"/>
      <c r="E8" s="65"/>
      <c r="F8" s="65"/>
      <c r="G8" s="65"/>
      <c r="H8" s="65"/>
      <c r="I8" s="65"/>
      <c r="J8" s="191" t="s">
        <v>206</v>
      </c>
      <c r="K8" s="192"/>
      <c r="L8" s="152"/>
      <c r="M8" s="152"/>
      <c r="N8" s="151"/>
    </row>
    <row r="9" spans="2:14" ht="12.75" hidden="1">
      <c r="B9" s="7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150"/>
    </row>
    <row r="10" spans="2:14" ht="12.75" hidden="1">
      <c r="B10" s="7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150"/>
    </row>
    <row r="11" spans="2:14" ht="35.25" customHeight="1">
      <c r="B11" s="74"/>
      <c r="C11" s="65"/>
      <c r="D11" s="193" t="s">
        <v>75</v>
      </c>
      <c r="E11" s="194"/>
      <c r="F11" s="194"/>
      <c r="G11" s="194"/>
      <c r="H11" s="194"/>
      <c r="I11" s="194"/>
      <c r="J11" s="194"/>
      <c r="K11" s="194"/>
      <c r="L11" s="65"/>
      <c r="M11" s="65"/>
      <c r="N11" s="150"/>
    </row>
    <row r="12" spans="2:13" ht="38.25" customHeight="1">
      <c r="B12" s="74"/>
      <c r="C12" s="65"/>
      <c r="D12" s="195"/>
      <c r="E12" s="195"/>
      <c r="F12" s="195"/>
      <c r="G12" s="195"/>
      <c r="H12" s="195"/>
      <c r="I12" s="195"/>
      <c r="J12" s="195"/>
      <c r="K12" s="195"/>
      <c r="L12" s="65"/>
      <c r="M12" s="65"/>
    </row>
    <row r="13" spans="2:13" ht="23.25" customHeight="1">
      <c r="B13" s="7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2:13" ht="35.25" customHeight="1">
      <c r="B14" s="74"/>
      <c r="C14" s="65"/>
      <c r="D14" s="65"/>
      <c r="E14" s="65"/>
      <c r="F14" s="196"/>
      <c r="G14" s="196"/>
      <c r="H14" s="196"/>
      <c r="I14" s="196"/>
      <c r="J14" s="65"/>
      <c r="K14" s="65"/>
      <c r="L14" s="65"/>
      <c r="M14" s="65"/>
    </row>
    <row r="15" spans="2:13" ht="12.75">
      <c r="B15" s="7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2:13" ht="12.75" customHeight="1">
      <c r="B16" s="74"/>
      <c r="C16" s="197" t="s">
        <v>208</v>
      </c>
      <c r="D16" s="197"/>
      <c r="E16" s="197"/>
      <c r="F16" s="197"/>
      <c r="G16" s="197"/>
      <c r="H16" s="197"/>
      <c r="I16" s="197"/>
      <c r="J16" s="197"/>
      <c r="K16" s="197"/>
      <c r="L16" s="197"/>
      <c r="M16" s="65"/>
    </row>
    <row r="17" spans="2:13" ht="33" customHeight="1">
      <c r="B17" s="74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65"/>
    </row>
    <row r="18" spans="2:13" ht="12.75" customHeight="1">
      <c r="B18" s="74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65"/>
    </row>
    <row r="19" spans="2:13" ht="31.5" customHeight="1">
      <c r="B19" s="74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65"/>
    </row>
    <row r="20" spans="2:13" ht="90" customHeight="1">
      <c r="B20" s="74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65"/>
    </row>
    <row r="21" spans="2:13" ht="39.75" customHeight="1">
      <c r="B21" s="74"/>
      <c r="C21" s="65"/>
      <c r="D21" s="66"/>
      <c r="E21" s="66"/>
      <c r="F21" s="148"/>
      <c r="G21" s="148"/>
      <c r="H21" s="148"/>
      <c r="I21" s="149"/>
      <c r="J21" s="66"/>
      <c r="K21" s="67"/>
      <c r="L21" s="65"/>
      <c r="M21" s="65"/>
    </row>
    <row r="22" spans="2:13" ht="24.75" customHeight="1">
      <c r="B22" s="74"/>
      <c r="C22" s="190" t="s">
        <v>190</v>
      </c>
      <c r="D22" s="190"/>
      <c r="E22" s="190"/>
      <c r="F22" s="190"/>
      <c r="G22" s="190"/>
      <c r="H22" s="190"/>
      <c r="I22" s="190"/>
      <c r="J22" s="190"/>
      <c r="K22" s="190"/>
      <c r="L22" s="190"/>
      <c r="M22" s="65"/>
    </row>
    <row r="23" spans="2:13" ht="49.5" customHeight="1">
      <c r="B23" s="74"/>
      <c r="C23" s="189" t="s">
        <v>189</v>
      </c>
      <c r="D23" s="189"/>
      <c r="E23" s="189"/>
      <c r="F23" s="189"/>
      <c r="G23" s="189"/>
      <c r="H23" s="189"/>
      <c r="I23" s="189"/>
      <c r="J23" s="189"/>
      <c r="K23" s="189"/>
      <c r="L23" s="189"/>
      <c r="M23" s="65"/>
    </row>
    <row r="24" spans="2:13" ht="49.5" customHeight="1">
      <c r="B24" s="74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65"/>
    </row>
    <row r="25" spans="2:13" ht="49.5" customHeight="1">
      <c r="B25" s="74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65"/>
    </row>
    <row r="26" spans="2:13" ht="49.5" customHeight="1">
      <c r="B26" s="74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65"/>
    </row>
    <row r="27" spans="2:13" ht="15.75" customHeight="1">
      <c r="B27" s="7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9" spans="3:17" ht="21.75" customHeight="1">
      <c r="C29" s="71"/>
      <c r="D29" s="71"/>
      <c r="E29" s="71"/>
      <c r="F29" s="69"/>
      <c r="G29" s="69"/>
      <c r="H29" s="69"/>
      <c r="I29" s="69"/>
      <c r="J29" s="69"/>
      <c r="K29" s="69"/>
      <c r="M29" s="69"/>
      <c r="N29" s="69"/>
      <c r="O29" s="69"/>
      <c r="P29" s="69"/>
      <c r="Q29" s="69"/>
    </row>
    <row r="30" spans="10:17" ht="12.75">
      <c r="J30" s="69"/>
      <c r="K30" s="69"/>
      <c r="L30" s="69"/>
      <c r="M30" s="69"/>
      <c r="N30" s="69"/>
      <c r="O30" s="69"/>
      <c r="P30" s="69"/>
      <c r="Q30" s="69"/>
    </row>
    <row r="31" spans="10:17" ht="12.75">
      <c r="J31" s="69"/>
      <c r="K31" s="69"/>
      <c r="L31" s="69"/>
      <c r="M31" s="69"/>
      <c r="N31" s="69"/>
      <c r="O31" s="69"/>
      <c r="P31" s="69"/>
      <c r="Q31" s="69"/>
    </row>
    <row r="32" spans="10:17" ht="12.75">
      <c r="J32" s="69"/>
      <c r="K32" s="69"/>
      <c r="L32" s="69"/>
      <c r="M32" s="69"/>
      <c r="N32" s="69"/>
      <c r="O32" s="69"/>
      <c r="P32" s="69"/>
      <c r="Q32" s="69"/>
    </row>
    <row r="33" spans="6:17" ht="12.75">
      <c r="F33" s="72"/>
      <c r="J33" s="69"/>
      <c r="K33" s="69"/>
      <c r="L33" s="69"/>
      <c r="M33" s="69"/>
      <c r="N33" s="69"/>
      <c r="O33" s="69"/>
      <c r="P33" s="69"/>
      <c r="Q33" s="69"/>
    </row>
    <row r="34" spans="10:17" ht="20.25">
      <c r="J34" s="73"/>
      <c r="K34" s="70"/>
      <c r="L34" s="70"/>
      <c r="M34" s="70"/>
      <c r="N34" s="70"/>
      <c r="O34" s="70"/>
      <c r="P34" s="70"/>
      <c r="Q34" s="69"/>
    </row>
    <row r="35" spans="10:17" ht="20.25">
      <c r="J35" s="70"/>
      <c r="K35" s="70"/>
      <c r="L35" s="70"/>
      <c r="M35" s="70"/>
      <c r="N35" s="70"/>
      <c r="O35" s="70"/>
      <c r="P35" s="70"/>
      <c r="Q35" s="69"/>
    </row>
    <row r="36" spans="10:17" ht="20.25">
      <c r="J36" s="70"/>
      <c r="K36" s="70"/>
      <c r="L36" s="70"/>
      <c r="M36" s="70"/>
      <c r="N36" s="70"/>
      <c r="O36" s="70"/>
      <c r="P36" s="70"/>
      <c r="Q36" s="69"/>
    </row>
    <row r="37" spans="10:17" ht="20.25">
      <c r="J37" s="70"/>
      <c r="K37" s="70"/>
      <c r="L37" s="70"/>
      <c r="M37" s="70"/>
      <c r="N37" s="70"/>
      <c r="O37" s="70"/>
      <c r="P37" s="70"/>
      <c r="Q37" s="69"/>
    </row>
    <row r="38" spans="10:17" ht="20.25">
      <c r="J38" s="70"/>
      <c r="K38" s="70"/>
      <c r="L38" s="70"/>
      <c r="M38" s="70"/>
      <c r="N38" s="70"/>
      <c r="O38" s="70"/>
      <c r="P38" s="70"/>
      <c r="Q38" s="69"/>
    </row>
  </sheetData>
  <sheetProtection formatRows="0" insertColumns="0" insertRows="0"/>
  <mergeCells count="6">
    <mergeCell ref="C23:L26"/>
    <mergeCell ref="C22:L22"/>
    <mergeCell ref="J8:K8"/>
    <mergeCell ref="D11:K12"/>
    <mergeCell ref="F14:I14"/>
    <mergeCell ref="C16:L20"/>
  </mergeCells>
  <hyperlinks>
    <hyperlink ref="N2" location="ID!_ftn1" display="następna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2"/>
  <headerFooter alignWithMargins="0">
    <oddFooter>&amp;L PROW_413_311/12/02/EPO&amp;RStrona 1 z 10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N42"/>
  <sheetViews>
    <sheetView showRowColHeaders="0" workbookViewId="0" topLeftCell="B1">
      <selection activeCell="F7" sqref="F7"/>
    </sheetView>
  </sheetViews>
  <sheetFormatPr defaultColWidth="0" defaultRowHeight="12.75" zeroHeight="1"/>
  <cols>
    <col min="1" max="1" width="9.140625" style="19" customWidth="1"/>
    <col min="2" max="2" width="2.421875" style="19" customWidth="1"/>
    <col min="3" max="3" width="36.421875" style="19" customWidth="1"/>
    <col min="4" max="10" width="11.7109375" style="19" customWidth="1"/>
    <col min="11" max="11" width="5.421875" style="19" customWidth="1"/>
    <col min="12" max="12" width="10.7109375" style="19" customWidth="1"/>
    <col min="13" max="16384" width="10.7109375" style="19" hidden="1" customWidth="1"/>
  </cols>
  <sheetData>
    <row r="1" ht="12.75">
      <c r="A1" s="18" t="s">
        <v>49</v>
      </c>
    </row>
    <row r="2" spans="2:11" ht="9.75" customHeight="1"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2:11" ht="12.75">
      <c r="B3" s="20"/>
      <c r="C3" s="21" t="s">
        <v>13</v>
      </c>
      <c r="D3" s="20"/>
      <c r="E3" s="20"/>
      <c r="F3" s="20"/>
      <c r="G3" s="20"/>
      <c r="H3" s="20"/>
      <c r="I3" s="20"/>
      <c r="J3" s="20"/>
      <c r="K3" s="20"/>
    </row>
    <row r="4" spans="2:11" ht="12">
      <c r="B4" s="20"/>
      <c r="C4" s="22" t="s">
        <v>157</v>
      </c>
      <c r="D4" s="20"/>
      <c r="E4" s="20"/>
      <c r="F4" s="20"/>
      <c r="G4" s="20"/>
      <c r="H4" s="20"/>
      <c r="I4" s="20"/>
      <c r="J4" s="20"/>
      <c r="K4" s="20"/>
    </row>
    <row r="5" spans="2:11" ht="7.5" customHeight="1"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2:11" ht="13.5" customHeight="1">
      <c r="B6" s="20"/>
      <c r="C6" s="187" t="s">
        <v>35</v>
      </c>
      <c r="D6" s="174" t="s">
        <v>111</v>
      </c>
      <c r="E6" s="24" t="s">
        <v>24</v>
      </c>
      <c r="F6" s="24" t="s">
        <v>24</v>
      </c>
      <c r="G6" s="24" t="s">
        <v>19</v>
      </c>
      <c r="H6" s="24" t="s">
        <v>19</v>
      </c>
      <c r="I6" s="24" t="s">
        <v>19</v>
      </c>
      <c r="J6" s="24" t="s">
        <v>19</v>
      </c>
      <c r="K6" s="20"/>
    </row>
    <row r="7" spans="2:11" ht="12">
      <c r="B7" s="20"/>
      <c r="C7" s="187"/>
      <c r="D7" s="176"/>
      <c r="E7" s="25" t="s">
        <v>23</v>
      </c>
      <c r="F7" s="25">
        <f>+'PF1 ŚWiO'!L7+1</f>
        <v>2013</v>
      </c>
      <c r="G7" s="25">
        <f>+F7+1</f>
        <v>2014</v>
      </c>
      <c r="H7" s="25">
        <f>+G7+1</f>
        <v>2015</v>
      </c>
      <c r="I7" s="25">
        <f>+H7+1</f>
        <v>2016</v>
      </c>
      <c r="J7" s="25">
        <f>+I7+1</f>
        <v>2017</v>
      </c>
      <c r="K7" s="20"/>
    </row>
    <row r="8" spans="2:11" ht="13.5">
      <c r="B8" s="20"/>
      <c r="C8" s="187"/>
      <c r="D8" s="23" t="s">
        <v>158</v>
      </c>
      <c r="E8" s="23" t="s">
        <v>38</v>
      </c>
      <c r="F8" s="25" t="s">
        <v>39</v>
      </c>
      <c r="G8" s="25" t="s">
        <v>40</v>
      </c>
      <c r="H8" s="25" t="s">
        <v>41</v>
      </c>
      <c r="I8" s="25" t="s">
        <v>42</v>
      </c>
      <c r="J8" s="25" t="s">
        <v>43</v>
      </c>
      <c r="K8" s="20"/>
    </row>
    <row r="9" spans="2:11" ht="24" customHeight="1">
      <c r="B9" s="20"/>
      <c r="C9" s="26" t="s">
        <v>159</v>
      </c>
      <c r="D9" s="115"/>
      <c r="E9" s="136">
        <f>+SUMIF(PF1fin!W3:AK4,1,PF1fin!W4:AK4)+PF1fin!I26</f>
        <v>0</v>
      </c>
      <c r="F9" s="136">
        <f>+SUMIF(PF1fin!W3:AK4,2,PF1fin!W4:AK4)+PF1fin!J26</f>
        <v>0</v>
      </c>
      <c r="G9" s="136">
        <f>+SUMIF(PF1fin!W3:AK4,3,PF1fin!W4:AK4)+PF1fin!K26</f>
        <v>0</v>
      </c>
      <c r="H9" s="136">
        <f>+SUMIF(PF1fin!W3:AK4,4,PF1fin!W4:AK4)+PF1fin!L26</f>
        <v>0</v>
      </c>
      <c r="I9" s="136">
        <f>+SUMIF(PF1fin!W3:AK4,5,PF1fin!W4:AK4)+PF1fin!M26</f>
        <v>0</v>
      </c>
      <c r="J9" s="136">
        <f>+SUMIF(PF1fin!W3:AK4,6,PF1fin!W4:AK4)</f>
        <v>0</v>
      </c>
      <c r="K9" s="20"/>
    </row>
    <row r="10" spans="2:11" ht="24" customHeight="1">
      <c r="B10" s="20"/>
      <c r="C10" s="26" t="s">
        <v>160</v>
      </c>
      <c r="D10" s="136">
        <f>+PF2!D17</f>
        <v>0</v>
      </c>
      <c r="E10" s="136">
        <f>+PF2!E17</f>
        <v>0</v>
      </c>
      <c r="F10" s="136">
        <f>+PF2!F17</f>
        <v>0</v>
      </c>
      <c r="G10" s="136">
        <f>+PF2!G17</f>
        <v>0</v>
      </c>
      <c r="H10" s="136">
        <f>+PF2!H17</f>
        <v>0</v>
      </c>
      <c r="I10" s="136">
        <f>+PF2!I17</f>
        <v>0</v>
      </c>
      <c r="J10" s="136">
        <f>+PF2!J17</f>
        <v>0</v>
      </c>
      <c r="K10" s="20"/>
    </row>
    <row r="11" spans="2:11" ht="24" customHeight="1">
      <c r="B11" s="20"/>
      <c r="C11" s="26" t="s">
        <v>161</v>
      </c>
      <c r="D11" s="136">
        <f>+PF2!D32</f>
        <v>0</v>
      </c>
      <c r="E11" s="136">
        <f>+PF2!E32</f>
        <v>0</v>
      </c>
      <c r="F11" s="136">
        <f>+PF2!F32</f>
        <v>0</v>
      </c>
      <c r="G11" s="136">
        <f>+PF2!G32</f>
        <v>0</v>
      </c>
      <c r="H11" s="136">
        <f>+PF2!H32</f>
        <v>0</v>
      </c>
      <c r="I11" s="136">
        <f>+PF2!I32</f>
        <v>0</v>
      </c>
      <c r="J11" s="136">
        <f>+PF2!J32</f>
        <v>0</v>
      </c>
      <c r="K11" s="20"/>
    </row>
    <row r="12" spans="2:11" ht="24" customHeight="1">
      <c r="B12" s="20"/>
      <c r="C12" s="26" t="s">
        <v>52</v>
      </c>
      <c r="D12" s="136">
        <f aca="true" t="shared" si="0" ref="D12:J12">+D10-D11</f>
        <v>0</v>
      </c>
      <c r="E12" s="136">
        <f t="shared" si="0"/>
        <v>0</v>
      </c>
      <c r="F12" s="136">
        <f t="shared" si="0"/>
        <v>0</v>
      </c>
      <c r="G12" s="136">
        <f t="shared" si="0"/>
        <v>0</v>
      </c>
      <c r="H12" s="136">
        <f t="shared" si="0"/>
        <v>0</v>
      </c>
      <c r="I12" s="136">
        <f t="shared" si="0"/>
        <v>0</v>
      </c>
      <c r="J12" s="136">
        <f t="shared" si="0"/>
        <v>0</v>
      </c>
      <c r="K12" s="20"/>
    </row>
    <row r="13" spans="2:11" ht="12" customHeight="1">
      <c r="B13" s="20"/>
      <c r="C13" s="58" t="s">
        <v>177</v>
      </c>
      <c r="D13" s="329"/>
      <c r="E13" s="314">
        <f aca="true" t="shared" si="1" ref="E13:J13">IF(E12&gt;0,E12*$C$14,0)</f>
        <v>0</v>
      </c>
      <c r="F13" s="314">
        <f t="shared" si="1"/>
        <v>0</v>
      </c>
      <c r="G13" s="314">
        <f t="shared" si="1"/>
        <v>0</v>
      </c>
      <c r="H13" s="314">
        <f t="shared" si="1"/>
        <v>0</v>
      </c>
      <c r="I13" s="314">
        <f t="shared" si="1"/>
        <v>0</v>
      </c>
      <c r="J13" s="314">
        <f t="shared" si="1"/>
        <v>0</v>
      </c>
      <c r="K13" s="20"/>
    </row>
    <row r="14" spans="2:11" ht="20.25" customHeight="1">
      <c r="B14" s="20"/>
      <c r="C14" s="62"/>
      <c r="D14" s="330"/>
      <c r="E14" s="315"/>
      <c r="F14" s="315"/>
      <c r="G14" s="315"/>
      <c r="H14" s="315"/>
      <c r="I14" s="315"/>
      <c r="J14" s="315"/>
      <c r="K14" s="20"/>
    </row>
    <row r="15" spans="2:11" ht="24" customHeight="1">
      <c r="B15" s="20"/>
      <c r="C15" s="58" t="s">
        <v>178</v>
      </c>
      <c r="D15" s="115"/>
      <c r="E15" s="136">
        <f aca="true" t="shared" si="2" ref="E15:J15">E12-E13</f>
        <v>0</v>
      </c>
      <c r="F15" s="136">
        <f t="shared" si="2"/>
        <v>0</v>
      </c>
      <c r="G15" s="136">
        <f t="shared" si="2"/>
        <v>0</v>
      </c>
      <c r="H15" s="136">
        <f t="shared" si="2"/>
        <v>0</v>
      </c>
      <c r="I15" s="136">
        <f t="shared" si="2"/>
        <v>0</v>
      </c>
      <c r="J15" s="136">
        <f t="shared" si="2"/>
        <v>0</v>
      </c>
      <c r="K15" s="20"/>
    </row>
    <row r="16" spans="2:14" ht="24" customHeight="1">
      <c r="B16" s="20"/>
      <c r="C16" s="58" t="s">
        <v>179</v>
      </c>
      <c r="D16" s="137"/>
      <c r="E16" s="137"/>
      <c r="F16" s="140"/>
      <c r="G16" s="137"/>
      <c r="H16" s="137"/>
      <c r="I16" s="138"/>
      <c r="J16" s="139">
        <f>IF(M16&gt;0,M19-M16,M19-M18)</f>
        <v>0</v>
      </c>
      <c r="K16" s="20"/>
      <c r="M16" s="19">
        <f>SUM(PF2!E23:J23)</f>
        <v>0</v>
      </c>
      <c r="N16" s="19" t="s">
        <v>46</v>
      </c>
    </row>
    <row r="17" spans="2:11" ht="24" customHeight="1">
      <c r="B17" s="20"/>
      <c r="C17" s="58" t="s">
        <v>180</v>
      </c>
      <c r="D17" s="138"/>
      <c r="E17" s="139">
        <f>PF2!E23</f>
        <v>0</v>
      </c>
      <c r="F17" s="139">
        <f>PF2!F23</f>
        <v>0</v>
      </c>
      <c r="G17" s="139">
        <f>PF2!G23</f>
        <v>0</v>
      </c>
      <c r="H17" s="139">
        <f>PF2!H23</f>
        <v>0</v>
      </c>
      <c r="I17" s="139">
        <f>PF2!I23</f>
        <v>0</v>
      </c>
      <c r="J17" s="139">
        <f>PF2!J23</f>
        <v>0</v>
      </c>
      <c r="K17" s="20"/>
    </row>
    <row r="18" spans="2:14" ht="24" customHeight="1">
      <c r="B18" s="20"/>
      <c r="C18" s="58" t="s">
        <v>181</v>
      </c>
      <c r="D18" s="115"/>
      <c r="E18" s="136">
        <f>E15+E17-E9</f>
        <v>0</v>
      </c>
      <c r="F18" s="136">
        <f>F15+F17-F9</f>
        <v>0</v>
      </c>
      <c r="G18" s="136">
        <f>G15+G17-G9</f>
        <v>0</v>
      </c>
      <c r="H18" s="136">
        <f>H15+H17-H9</f>
        <v>0</v>
      </c>
      <c r="I18" s="136">
        <f>I15+I17-I9</f>
        <v>0</v>
      </c>
      <c r="J18" s="136">
        <f>J15+J17+J16-J9</f>
        <v>0</v>
      </c>
      <c r="K18" s="20"/>
      <c r="M18" s="19">
        <f>+PF1fin!T2</f>
        <v>0</v>
      </c>
      <c r="N18" s="19" t="s">
        <v>47</v>
      </c>
    </row>
    <row r="19" spans="2:14" ht="24" customHeight="1">
      <c r="B19" s="20"/>
      <c r="C19" s="59" t="s">
        <v>209</v>
      </c>
      <c r="D19" s="104" t="s">
        <v>158</v>
      </c>
      <c r="E19" s="161">
        <v>1</v>
      </c>
      <c r="F19" s="162">
        <v>0.9441979038806535</v>
      </c>
      <c r="G19" s="162">
        <v>0.8915096816926197</v>
      </c>
      <c r="H19" s="162">
        <v>0.8417615727434801</v>
      </c>
      <c r="I19" s="162">
        <v>0.7947895125516761</v>
      </c>
      <c r="J19" s="162">
        <v>0.7504385917776188</v>
      </c>
      <c r="K19" s="20"/>
      <c r="M19" s="19">
        <f>+PF1fin!T4</f>
        <v>0</v>
      </c>
      <c r="N19" s="19" t="s">
        <v>48</v>
      </c>
    </row>
    <row r="20" spans="2:11" ht="24" customHeight="1">
      <c r="B20" s="20"/>
      <c r="C20" s="327" t="s">
        <v>182</v>
      </c>
      <c r="D20" s="327"/>
      <c r="E20" s="327"/>
      <c r="F20" s="328">
        <f>+SUMPRODUCT(E18:J18,E19:J19)</f>
        <v>0</v>
      </c>
      <c r="G20" s="328"/>
      <c r="H20" s="328"/>
      <c r="I20" s="325"/>
      <c r="J20" s="326"/>
      <c r="K20" s="20"/>
    </row>
    <row r="21" spans="2:11" ht="5.2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12">
      <c r="B22" s="20"/>
      <c r="C22" s="22" t="s">
        <v>36</v>
      </c>
      <c r="D22" s="20"/>
      <c r="E22" s="20"/>
      <c r="F22" s="20"/>
      <c r="G22" s="20"/>
      <c r="H22" s="20"/>
      <c r="I22" s="20"/>
      <c r="J22" s="20"/>
      <c r="K22" s="20"/>
    </row>
    <row r="23" spans="2:11" ht="3.75" customHeight="1"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2:11" ht="12">
      <c r="B24" s="20"/>
      <c r="C24" s="316"/>
      <c r="D24" s="317"/>
      <c r="E24" s="317"/>
      <c r="F24" s="317"/>
      <c r="G24" s="317"/>
      <c r="H24" s="317"/>
      <c r="I24" s="317"/>
      <c r="J24" s="318"/>
      <c r="K24" s="20"/>
    </row>
    <row r="25" spans="2:11" ht="12">
      <c r="B25" s="20"/>
      <c r="C25" s="319"/>
      <c r="D25" s="320"/>
      <c r="E25" s="320"/>
      <c r="F25" s="320"/>
      <c r="G25" s="320"/>
      <c r="H25" s="320"/>
      <c r="I25" s="320"/>
      <c r="J25" s="321"/>
      <c r="K25" s="20"/>
    </row>
    <row r="26" spans="2:11" ht="12">
      <c r="B26" s="20"/>
      <c r="C26" s="319"/>
      <c r="D26" s="320"/>
      <c r="E26" s="320"/>
      <c r="F26" s="320"/>
      <c r="G26" s="320"/>
      <c r="H26" s="320"/>
      <c r="I26" s="320"/>
      <c r="J26" s="321"/>
      <c r="K26" s="20"/>
    </row>
    <row r="27" spans="2:11" ht="12">
      <c r="B27" s="20"/>
      <c r="C27" s="319"/>
      <c r="D27" s="320"/>
      <c r="E27" s="320"/>
      <c r="F27" s="320"/>
      <c r="G27" s="320"/>
      <c r="H27" s="320"/>
      <c r="I27" s="320"/>
      <c r="J27" s="321"/>
      <c r="K27" s="20"/>
    </row>
    <row r="28" spans="2:11" ht="12">
      <c r="B28" s="20"/>
      <c r="C28" s="319"/>
      <c r="D28" s="320"/>
      <c r="E28" s="320"/>
      <c r="F28" s="320"/>
      <c r="G28" s="320"/>
      <c r="H28" s="320"/>
      <c r="I28" s="320"/>
      <c r="J28" s="321"/>
      <c r="K28" s="20"/>
    </row>
    <row r="29" spans="2:11" ht="12">
      <c r="B29" s="20"/>
      <c r="C29" s="319"/>
      <c r="D29" s="320"/>
      <c r="E29" s="320"/>
      <c r="F29" s="320"/>
      <c r="G29" s="320"/>
      <c r="H29" s="320"/>
      <c r="I29" s="320"/>
      <c r="J29" s="321"/>
      <c r="K29" s="20"/>
    </row>
    <row r="30" spans="2:11" ht="12">
      <c r="B30" s="20"/>
      <c r="C30" s="319"/>
      <c r="D30" s="320"/>
      <c r="E30" s="320"/>
      <c r="F30" s="320"/>
      <c r="G30" s="320"/>
      <c r="H30" s="320"/>
      <c r="I30" s="320"/>
      <c r="J30" s="321"/>
      <c r="K30" s="20"/>
    </row>
    <row r="31" spans="2:11" ht="12">
      <c r="B31" s="20"/>
      <c r="C31" s="319"/>
      <c r="D31" s="320"/>
      <c r="E31" s="320"/>
      <c r="F31" s="320"/>
      <c r="G31" s="320"/>
      <c r="H31" s="320"/>
      <c r="I31" s="320"/>
      <c r="J31" s="321"/>
      <c r="K31" s="20"/>
    </row>
    <row r="32" spans="2:11" ht="12">
      <c r="B32" s="20"/>
      <c r="C32" s="319"/>
      <c r="D32" s="320"/>
      <c r="E32" s="320"/>
      <c r="F32" s="320"/>
      <c r="G32" s="320"/>
      <c r="H32" s="320"/>
      <c r="I32" s="320"/>
      <c r="J32" s="321"/>
      <c r="K32" s="20"/>
    </row>
    <row r="33" spans="2:11" ht="12">
      <c r="B33" s="20"/>
      <c r="C33" s="319"/>
      <c r="D33" s="320"/>
      <c r="E33" s="320"/>
      <c r="F33" s="320"/>
      <c r="G33" s="320"/>
      <c r="H33" s="320"/>
      <c r="I33" s="320"/>
      <c r="J33" s="321"/>
      <c r="K33" s="20"/>
    </row>
    <row r="34" spans="2:11" ht="12">
      <c r="B34" s="20"/>
      <c r="C34" s="319"/>
      <c r="D34" s="320"/>
      <c r="E34" s="320"/>
      <c r="F34" s="320"/>
      <c r="G34" s="320"/>
      <c r="H34" s="320"/>
      <c r="I34" s="320"/>
      <c r="J34" s="321"/>
      <c r="K34" s="20"/>
    </row>
    <row r="35" spans="2:11" ht="12">
      <c r="B35" s="20"/>
      <c r="C35" s="319"/>
      <c r="D35" s="320"/>
      <c r="E35" s="320"/>
      <c r="F35" s="320"/>
      <c r="G35" s="320"/>
      <c r="H35" s="320"/>
      <c r="I35" s="320"/>
      <c r="J35" s="321"/>
      <c r="K35" s="20"/>
    </row>
    <row r="36" spans="2:11" ht="12">
      <c r="B36" s="20"/>
      <c r="C36" s="319"/>
      <c r="D36" s="320"/>
      <c r="E36" s="320"/>
      <c r="F36" s="320"/>
      <c r="G36" s="320"/>
      <c r="H36" s="320"/>
      <c r="I36" s="320"/>
      <c r="J36" s="321"/>
      <c r="K36" s="20"/>
    </row>
    <row r="37" spans="2:11" ht="12">
      <c r="B37" s="20"/>
      <c r="C37" s="319"/>
      <c r="D37" s="320"/>
      <c r="E37" s="320"/>
      <c r="F37" s="320"/>
      <c r="G37" s="320"/>
      <c r="H37" s="320"/>
      <c r="I37" s="320"/>
      <c r="J37" s="321"/>
      <c r="K37" s="20"/>
    </row>
    <row r="38" spans="2:11" ht="95.25" customHeight="1">
      <c r="B38" s="20"/>
      <c r="C38" s="322"/>
      <c r="D38" s="323"/>
      <c r="E38" s="323"/>
      <c r="F38" s="323"/>
      <c r="G38" s="323"/>
      <c r="H38" s="323"/>
      <c r="I38" s="323"/>
      <c r="J38" s="324"/>
      <c r="K38" s="20"/>
    </row>
    <row r="39" spans="2:11" ht="45" customHeight="1"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2:11" ht="28.5" customHeight="1">
      <c r="B40" s="20"/>
      <c r="C40" s="313" t="s">
        <v>164</v>
      </c>
      <c r="D40" s="313"/>
      <c r="E40" s="313"/>
      <c r="F40" s="313" t="s">
        <v>165</v>
      </c>
      <c r="G40" s="313"/>
      <c r="H40" s="313"/>
      <c r="I40" s="313"/>
      <c r="J40" s="313"/>
      <c r="K40" s="20"/>
    </row>
    <row r="41" spans="2:11" ht="25.5" customHeight="1">
      <c r="B41" s="20"/>
      <c r="C41" s="312" t="s">
        <v>162</v>
      </c>
      <c r="D41" s="312"/>
      <c r="E41" s="312"/>
      <c r="F41" s="312" t="s">
        <v>163</v>
      </c>
      <c r="G41" s="312"/>
      <c r="H41" s="312"/>
      <c r="I41" s="312"/>
      <c r="J41" s="312"/>
      <c r="K41" s="20"/>
    </row>
    <row r="42" spans="2:11" ht="12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ht="12"/>
    <row r="44" ht="12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</sheetData>
  <sheetProtection formatCells="0" formatColumns="0" formatRows="0" insertColumns="0" insertRows="0"/>
  <mergeCells count="17">
    <mergeCell ref="C6:C8"/>
    <mergeCell ref="C20:E20"/>
    <mergeCell ref="F20:H20"/>
    <mergeCell ref="D6:D7"/>
    <mergeCell ref="D13:D14"/>
    <mergeCell ref="E13:E14"/>
    <mergeCell ref="F13:F14"/>
    <mergeCell ref="G13:G14"/>
    <mergeCell ref="H13:H14"/>
    <mergeCell ref="I13:I14"/>
    <mergeCell ref="J13:J14"/>
    <mergeCell ref="C24:J38"/>
    <mergeCell ref="I20:J20"/>
    <mergeCell ref="C41:E41"/>
    <mergeCell ref="F41:J41"/>
    <mergeCell ref="C40:E40"/>
    <mergeCell ref="F40:J40"/>
  </mergeCells>
  <hyperlinks>
    <hyperlink ref="A1" location="PF2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9" r:id="rId4"/>
  <headerFooter alignWithMargins="0">
    <oddFooter>&amp;L PROW_413_311/12/02/EPO&amp;RStrona 10 z 10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L33"/>
  <sheetViews>
    <sheetView showRowColHeaders="0" workbookViewId="0" topLeftCell="A1">
      <selection activeCell="E22" sqref="E22"/>
    </sheetView>
  </sheetViews>
  <sheetFormatPr defaultColWidth="0" defaultRowHeight="12.75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191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298" t="s">
        <v>193</v>
      </c>
      <c r="C4" s="299"/>
      <c r="D4" s="299"/>
      <c r="E4" s="299"/>
      <c r="F4" s="299"/>
      <c r="G4" s="299"/>
      <c r="H4" s="299"/>
      <c r="I4" s="299"/>
      <c r="J4" s="299"/>
      <c r="K4" s="299"/>
    </row>
    <row r="5" spans="1:11" ht="12.75">
      <c r="A5" s="27"/>
      <c r="B5" s="29" t="s">
        <v>194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87" t="s">
        <v>69</v>
      </c>
      <c r="C7" s="187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87"/>
      <c r="C8" s="187"/>
      <c r="D8" s="25">
        <f>E8-1</f>
        <v>2011</v>
      </c>
      <c r="E8" s="92">
        <f>'PF1 ŚWiO'!L7</f>
        <v>2012</v>
      </c>
      <c r="F8" s="25">
        <f>E8+1</f>
        <v>2013</v>
      </c>
      <c r="G8" s="25">
        <f>F8+1</f>
        <v>2014</v>
      </c>
      <c r="H8" s="25">
        <f>G8+1</f>
        <v>2015</v>
      </c>
      <c r="I8" s="25">
        <f>H8+1</f>
        <v>2016</v>
      </c>
      <c r="J8" s="25">
        <f>I8+1</f>
        <v>2017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29" t="s">
        <v>26</v>
      </c>
      <c r="F11" s="306"/>
      <c r="G11" s="306"/>
      <c r="H11" s="306"/>
      <c r="I11" s="306"/>
      <c r="J11" s="184"/>
      <c r="K11" s="27"/>
      <c r="L11">
        <v>2</v>
      </c>
    </row>
    <row r="12" spans="1:11" ht="12.75">
      <c r="A12" s="27"/>
      <c r="B12" s="95"/>
      <c r="C12" s="113"/>
      <c r="D12" s="113"/>
      <c r="E12" s="307"/>
      <c r="F12" s="308"/>
      <c r="G12" s="308"/>
      <c r="H12" s="308"/>
      <c r="I12" s="308"/>
      <c r="J12" s="309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174" t="s">
        <v>153</v>
      </c>
      <c r="C14" s="175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0"/>
      <c r="C15" s="301"/>
      <c r="D15" s="92">
        <f>D8</f>
        <v>2011</v>
      </c>
      <c r="E15" s="25">
        <f aca="true" t="shared" si="0" ref="E15:J15">+E8</f>
        <v>2012</v>
      </c>
      <c r="F15" s="25">
        <f t="shared" si="0"/>
        <v>2013</v>
      </c>
      <c r="G15" s="25">
        <f t="shared" si="0"/>
        <v>2014</v>
      </c>
      <c r="H15" s="25">
        <f t="shared" si="0"/>
        <v>2015</v>
      </c>
      <c r="I15" s="25">
        <f t="shared" si="0"/>
        <v>2016</v>
      </c>
      <c r="J15" s="25">
        <f t="shared" si="0"/>
        <v>2017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4" t="s">
        <v>20</v>
      </c>
      <c r="C17" s="305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195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303" t="s">
        <v>27</v>
      </c>
      <c r="C21" s="169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303"/>
      <c r="C22" s="169"/>
      <c r="D22" s="25">
        <f aca="true" t="shared" si="2" ref="D22:J22">+D15</f>
        <v>2011</v>
      </c>
      <c r="E22" s="25">
        <f t="shared" si="2"/>
        <v>2012</v>
      </c>
      <c r="F22" s="25">
        <f t="shared" si="2"/>
        <v>2013</v>
      </c>
      <c r="G22" s="25">
        <f t="shared" si="2"/>
        <v>2014</v>
      </c>
      <c r="H22" s="25">
        <f t="shared" si="2"/>
        <v>2015</v>
      </c>
      <c r="I22" s="25">
        <f t="shared" si="2"/>
        <v>2016</v>
      </c>
      <c r="J22" s="25">
        <f t="shared" si="2"/>
        <v>2017</v>
      </c>
      <c r="K22" s="27"/>
    </row>
    <row r="23" spans="1:11" ht="24" customHeight="1">
      <c r="A23" s="27"/>
      <c r="B23" s="302" t="s">
        <v>183</v>
      </c>
      <c r="C23" s="302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303" t="s">
        <v>28</v>
      </c>
      <c r="C24" s="303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303" t="s">
        <v>156</v>
      </c>
      <c r="C25" s="303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303" t="s">
        <v>29</v>
      </c>
      <c r="C26" s="303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303" t="s">
        <v>30</v>
      </c>
      <c r="C27" s="303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310" t="s">
        <v>34</v>
      </c>
      <c r="C28" s="311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303" t="s">
        <v>31</v>
      </c>
      <c r="C29" s="303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303" t="s">
        <v>32</v>
      </c>
      <c r="C30" s="303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303" t="s">
        <v>33</v>
      </c>
      <c r="C31" s="303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303" t="s">
        <v>20</v>
      </c>
      <c r="C32" s="303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/>
    <row r="308" ht="12.75"/>
    <row r="309" ht="12.75"/>
  </sheetData>
  <sheetProtection password="CCD0" sheet="1" objects="1" scenarios="1" formatCells="0" formatColumns="0" formatRows="0" insertColumns="0" insertRows="0"/>
  <mergeCells count="19">
    <mergeCell ref="B26:C26"/>
    <mergeCell ref="B14:B15"/>
    <mergeCell ref="C14:C15"/>
    <mergeCell ref="B17:C17"/>
    <mergeCell ref="B21:C22"/>
    <mergeCell ref="B7:B8"/>
    <mergeCell ref="C7:C8"/>
    <mergeCell ref="E11:J11"/>
    <mergeCell ref="E12:J12"/>
    <mergeCell ref="B31:C31"/>
    <mergeCell ref="B32:C32"/>
    <mergeCell ref="B4:K4"/>
    <mergeCell ref="B27:C27"/>
    <mergeCell ref="B28:C28"/>
    <mergeCell ref="B29:C29"/>
    <mergeCell ref="B30:C30"/>
    <mergeCell ref="B23:C23"/>
    <mergeCell ref="B24:C24"/>
    <mergeCell ref="B25:C2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4" r:id="rId1"/>
  <headerFooter alignWithMargins="0">
    <oddFooter>&amp;L PROW_413_311/12/02/EPO&amp;R1/1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2:L33"/>
  <sheetViews>
    <sheetView showRowColHeaders="0" workbookViewId="0" topLeftCell="A1">
      <selection activeCell="I8" sqref="I8"/>
    </sheetView>
  </sheetViews>
  <sheetFormatPr defaultColWidth="0" defaultRowHeight="12.75" customHeight="1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192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298" t="s">
        <v>196</v>
      </c>
      <c r="C4" s="299"/>
      <c r="D4" s="299"/>
      <c r="E4" s="299"/>
      <c r="F4" s="299"/>
      <c r="G4" s="299"/>
      <c r="H4" s="299"/>
      <c r="I4" s="299"/>
      <c r="J4" s="299"/>
      <c r="K4" s="299"/>
    </row>
    <row r="5" spans="1:11" ht="12.75">
      <c r="A5" s="27"/>
      <c r="B5" s="29" t="s">
        <v>197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87" t="s">
        <v>69</v>
      </c>
      <c r="C7" s="187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87"/>
      <c r="C8" s="187"/>
      <c r="D8" s="25">
        <f>E8-1</f>
        <v>2011</v>
      </c>
      <c r="E8" s="92">
        <f>'PF1 ŚWiO'!L7</f>
        <v>2012</v>
      </c>
      <c r="F8" s="25">
        <f>+E8+1</f>
        <v>2013</v>
      </c>
      <c r="G8" s="25">
        <f>+F8+1</f>
        <v>2014</v>
      </c>
      <c r="H8" s="25">
        <f>+G8+1</f>
        <v>2015</v>
      </c>
      <c r="I8" s="25">
        <f>+H8+1</f>
        <v>2016</v>
      </c>
      <c r="J8" s="25">
        <f>+I8+1</f>
        <v>2017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29" t="s">
        <v>26</v>
      </c>
      <c r="F11" s="306"/>
      <c r="G11" s="306"/>
      <c r="H11" s="306"/>
      <c r="I11" s="306"/>
      <c r="J11" s="184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7"/>
      <c r="F12" s="308"/>
      <c r="G12" s="308"/>
      <c r="H12" s="308"/>
      <c r="I12" s="308"/>
      <c r="J12" s="309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174" t="s">
        <v>153</v>
      </c>
      <c r="C14" s="175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0"/>
      <c r="C15" s="301"/>
      <c r="D15" s="92">
        <f aca="true" t="shared" si="0" ref="D15:J15">+D8</f>
        <v>2011</v>
      </c>
      <c r="E15" s="25">
        <f t="shared" si="0"/>
        <v>2012</v>
      </c>
      <c r="F15" s="25">
        <f t="shared" si="0"/>
        <v>2013</v>
      </c>
      <c r="G15" s="25">
        <f t="shared" si="0"/>
        <v>2014</v>
      </c>
      <c r="H15" s="25">
        <f t="shared" si="0"/>
        <v>2015</v>
      </c>
      <c r="I15" s="25">
        <f t="shared" si="0"/>
        <v>2016</v>
      </c>
      <c r="J15" s="25">
        <f t="shared" si="0"/>
        <v>2017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4" t="s">
        <v>20</v>
      </c>
      <c r="C17" s="305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198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303" t="s">
        <v>27</v>
      </c>
      <c r="C21" s="169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303"/>
      <c r="C22" s="169"/>
      <c r="D22" s="25">
        <f aca="true" t="shared" si="2" ref="D22:J22">+D15</f>
        <v>2011</v>
      </c>
      <c r="E22" s="25">
        <f t="shared" si="2"/>
        <v>2012</v>
      </c>
      <c r="F22" s="25">
        <f t="shared" si="2"/>
        <v>2013</v>
      </c>
      <c r="G22" s="25">
        <f t="shared" si="2"/>
        <v>2014</v>
      </c>
      <c r="H22" s="25">
        <f t="shared" si="2"/>
        <v>2015</v>
      </c>
      <c r="I22" s="25">
        <f t="shared" si="2"/>
        <v>2016</v>
      </c>
      <c r="J22" s="25">
        <f t="shared" si="2"/>
        <v>2017</v>
      </c>
      <c r="K22" s="27"/>
    </row>
    <row r="23" spans="1:11" ht="24" customHeight="1">
      <c r="A23" s="27"/>
      <c r="B23" s="302" t="s">
        <v>183</v>
      </c>
      <c r="C23" s="302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303" t="s">
        <v>28</v>
      </c>
      <c r="C24" s="303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303" t="s">
        <v>156</v>
      </c>
      <c r="C25" s="303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303" t="s">
        <v>29</v>
      </c>
      <c r="C26" s="303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303" t="s">
        <v>30</v>
      </c>
      <c r="C27" s="303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310" t="s">
        <v>34</v>
      </c>
      <c r="C28" s="311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303" t="s">
        <v>31</v>
      </c>
      <c r="C29" s="303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303" t="s">
        <v>32</v>
      </c>
      <c r="C30" s="303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303" t="s">
        <v>33</v>
      </c>
      <c r="C31" s="303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303" t="s">
        <v>20</v>
      </c>
      <c r="C32" s="303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/>
    <row r="143" ht="12.75" customHeight="1"/>
    <row r="144" ht="12.75" customHeight="1"/>
  </sheetData>
  <sheetProtection password="CCD0" sheet="1" objects="1" scenarios="1" formatCells="0" formatColumns="0" formatRows="0" insertColumns="0" insertRows="0"/>
  <mergeCells count="19">
    <mergeCell ref="B26:C26"/>
    <mergeCell ref="B14:B15"/>
    <mergeCell ref="C14:C15"/>
    <mergeCell ref="B17:C17"/>
    <mergeCell ref="B21:C22"/>
    <mergeCell ref="B7:B8"/>
    <mergeCell ref="C7:C8"/>
    <mergeCell ref="E11:J11"/>
    <mergeCell ref="E12:J12"/>
    <mergeCell ref="B4:K4"/>
    <mergeCell ref="B31:C31"/>
    <mergeCell ref="B32:C32"/>
    <mergeCell ref="B27:C27"/>
    <mergeCell ref="B28:C28"/>
    <mergeCell ref="B29:C29"/>
    <mergeCell ref="B30:C30"/>
    <mergeCell ref="B23:C23"/>
    <mergeCell ref="B24:C24"/>
    <mergeCell ref="B25:C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  <headerFooter alignWithMargins="0">
    <oddFooter>&amp;L PROW_413_311/12/02/EPO&amp;R1/1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1:L30"/>
  <sheetViews>
    <sheetView showRowColHeaders="0" zoomScale="85" zoomScaleNormal="85" workbookViewId="0" topLeftCell="A4">
      <selection activeCell="J1" sqref="J1"/>
    </sheetView>
  </sheetViews>
  <sheetFormatPr defaultColWidth="0" defaultRowHeight="9.75" customHeight="1" zeroHeight="1"/>
  <cols>
    <col min="1" max="1" width="9.140625" style="77" customWidth="1"/>
    <col min="2" max="2" width="2.7109375" style="77" customWidth="1"/>
    <col min="3" max="3" width="3.28125" style="77" customWidth="1"/>
    <col min="4" max="4" width="23.8515625" style="77" customWidth="1"/>
    <col min="5" max="5" width="33.7109375" style="77" customWidth="1"/>
    <col min="6" max="6" width="21.140625" style="77" customWidth="1"/>
    <col min="7" max="7" width="17.57421875" style="77" customWidth="1"/>
    <col min="8" max="8" width="16.00390625" style="77" customWidth="1"/>
    <col min="9" max="9" width="2.7109375" style="77" customWidth="1"/>
    <col min="10" max="10" width="10.7109375" style="77" customWidth="1"/>
    <col min="11" max="16384" width="10.7109375" style="77" hidden="1" customWidth="1"/>
  </cols>
  <sheetData>
    <row r="1" ht="12.75">
      <c r="J1" s="37" t="s">
        <v>37</v>
      </c>
    </row>
    <row r="2" spans="2:9" ht="10.5" customHeight="1">
      <c r="B2" s="78"/>
      <c r="C2" s="78"/>
      <c r="D2" s="78"/>
      <c r="E2" s="78"/>
      <c r="F2" s="78"/>
      <c r="G2" s="78"/>
      <c r="H2" s="78"/>
      <c r="I2" s="78"/>
    </row>
    <row r="3" spans="2:12" ht="45" customHeight="1">
      <c r="B3" s="78"/>
      <c r="C3" s="78"/>
      <c r="D3" s="78"/>
      <c r="E3" s="41" t="s">
        <v>74</v>
      </c>
      <c r="F3" s="41"/>
      <c r="G3" s="78"/>
      <c r="H3" s="78"/>
      <c r="I3" s="78"/>
      <c r="L3" s="77" t="s">
        <v>1</v>
      </c>
    </row>
    <row r="4" spans="2:12" ht="12.75">
      <c r="B4" s="78"/>
      <c r="C4" s="79" t="s">
        <v>4</v>
      </c>
      <c r="D4" s="78"/>
      <c r="E4" s="78"/>
      <c r="F4" s="78"/>
      <c r="G4" s="78"/>
      <c r="H4" s="78"/>
      <c r="I4" s="78"/>
      <c r="L4" s="77" t="s">
        <v>71</v>
      </c>
    </row>
    <row r="5" spans="2:12" ht="12">
      <c r="B5" s="78"/>
      <c r="C5" s="78"/>
      <c r="D5" s="78"/>
      <c r="E5" s="78"/>
      <c r="F5" s="78"/>
      <c r="G5" s="78"/>
      <c r="H5" s="78"/>
      <c r="I5" s="78"/>
      <c r="L5" s="77" t="s">
        <v>2</v>
      </c>
    </row>
    <row r="6" spans="2:10" ht="12.75" customHeight="1">
      <c r="B6" s="78"/>
      <c r="C6" s="218" t="s">
        <v>0</v>
      </c>
      <c r="D6" s="201" t="s">
        <v>166</v>
      </c>
      <c r="E6" s="203"/>
      <c r="F6" s="204"/>
      <c r="G6" s="205"/>
      <c r="H6" s="209"/>
      <c r="I6" s="42"/>
      <c r="J6" s="43"/>
    </row>
    <row r="7" spans="2:10" ht="39.75" customHeight="1">
      <c r="B7" s="78"/>
      <c r="C7" s="219"/>
      <c r="D7" s="202"/>
      <c r="E7" s="206"/>
      <c r="F7" s="207"/>
      <c r="G7" s="208"/>
      <c r="H7" s="210"/>
      <c r="I7" s="44"/>
      <c r="J7" s="45"/>
    </row>
    <row r="8" spans="2:10" ht="24.75" customHeight="1">
      <c r="B8" s="78"/>
      <c r="C8" s="75" t="s">
        <v>3</v>
      </c>
      <c r="D8" s="81" t="s">
        <v>76</v>
      </c>
      <c r="E8" s="118" t="s">
        <v>72</v>
      </c>
      <c r="F8" s="107"/>
      <c r="G8" s="119" t="s">
        <v>73</v>
      </c>
      <c r="H8" s="76"/>
      <c r="I8" s="31"/>
      <c r="J8" s="46"/>
    </row>
    <row r="9" spans="2:10" ht="6" customHeight="1">
      <c r="B9" s="78"/>
      <c r="C9" s="31"/>
      <c r="D9" s="31"/>
      <c r="E9" s="44"/>
      <c r="F9" s="44"/>
      <c r="G9" s="44"/>
      <c r="H9" s="44"/>
      <c r="I9" s="44"/>
      <c r="J9" s="43"/>
    </row>
    <row r="10" spans="2:9" ht="6.75" customHeight="1">
      <c r="B10" s="78"/>
      <c r="C10" s="78"/>
      <c r="D10" s="78"/>
      <c r="E10" s="78"/>
      <c r="F10" s="78"/>
      <c r="G10" s="78"/>
      <c r="H10" s="78"/>
      <c r="I10" s="78"/>
    </row>
    <row r="11" spans="2:9" ht="17.25" customHeight="1">
      <c r="B11" s="78"/>
      <c r="C11" s="40" t="s">
        <v>77</v>
      </c>
      <c r="D11" s="40"/>
      <c r="E11" s="40"/>
      <c r="F11" s="40"/>
      <c r="G11" s="40"/>
      <c r="H11" s="40"/>
      <c r="I11" s="40"/>
    </row>
    <row r="12" spans="2:9" ht="12">
      <c r="B12" s="78"/>
      <c r="C12" s="47" t="s">
        <v>53</v>
      </c>
      <c r="D12" s="47"/>
      <c r="E12" s="47"/>
      <c r="F12" s="47"/>
      <c r="G12" s="47"/>
      <c r="H12" s="47"/>
      <c r="I12" s="47"/>
    </row>
    <row r="13" spans="2:9" ht="3" customHeight="1">
      <c r="B13" s="78"/>
      <c r="C13" s="48"/>
      <c r="D13" s="48"/>
      <c r="E13" s="48"/>
      <c r="F13" s="48"/>
      <c r="G13" s="48"/>
      <c r="H13" s="48"/>
      <c r="I13" s="48"/>
    </row>
    <row r="14" spans="2:9" ht="20.25" customHeight="1">
      <c r="B14" s="78"/>
      <c r="C14" s="64" t="s">
        <v>78</v>
      </c>
      <c r="D14" s="64"/>
      <c r="E14" s="64"/>
      <c r="F14" s="64"/>
      <c r="G14" s="64"/>
      <c r="H14" s="64"/>
      <c r="I14" s="47"/>
    </row>
    <row r="15" spans="2:9" ht="15" customHeight="1">
      <c r="B15" s="78"/>
      <c r="C15" s="120" t="s">
        <v>55</v>
      </c>
      <c r="D15" s="120"/>
      <c r="E15" s="198"/>
      <c r="F15" s="199"/>
      <c r="G15" s="199"/>
      <c r="H15" s="200"/>
      <c r="I15" s="49"/>
    </row>
    <row r="16" spans="2:9" ht="15" customHeight="1">
      <c r="B16" s="78"/>
      <c r="C16" s="120" t="s">
        <v>167</v>
      </c>
      <c r="D16" s="120"/>
      <c r="E16" s="198"/>
      <c r="F16" s="199"/>
      <c r="G16" s="199"/>
      <c r="H16" s="200"/>
      <c r="I16" s="49"/>
    </row>
    <row r="17" spans="2:9" ht="15" customHeight="1">
      <c r="B17" s="78"/>
      <c r="C17" s="120" t="s">
        <v>168</v>
      </c>
      <c r="D17" s="120"/>
      <c r="E17" s="198"/>
      <c r="F17" s="199"/>
      <c r="G17" s="199"/>
      <c r="H17" s="200"/>
      <c r="I17" s="49"/>
    </row>
    <row r="18" spans="2:9" ht="15" customHeight="1">
      <c r="B18" s="78"/>
      <c r="C18" s="120" t="s">
        <v>79</v>
      </c>
      <c r="D18" s="120"/>
      <c r="E18" s="198"/>
      <c r="F18" s="199"/>
      <c r="G18" s="199"/>
      <c r="H18" s="200"/>
      <c r="I18" s="49"/>
    </row>
    <row r="19" spans="2:9" ht="15" customHeight="1">
      <c r="B19" s="78"/>
      <c r="C19" s="120" t="s">
        <v>80</v>
      </c>
      <c r="D19" s="120"/>
      <c r="E19" s="214"/>
      <c r="F19" s="215"/>
      <c r="G19" s="215"/>
      <c r="H19" s="216"/>
      <c r="I19" s="49"/>
    </row>
    <row r="20" spans="2:9" ht="15" customHeight="1">
      <c r="B20" s="78"/>
      <c r="C20" s="120" t="s">
        <v>54</v>
      </c>
      <c r="D20" s="120"/>
      <c r="E20" s="198"/>
      <c r="F20" s="199"/>
      <c r="G20" s="199"/>
      <c r="H20" s="200"/>
      <c r="I20" s="49"/>
    </row>
    <row r="21" spans="2:9" ht="15" customHeight="1">
      <c r="B21" s="78"/>
      <c r="C21" s="120" t="s">
        <v>81</v>
      </c>
      <c r="D21" s="120"/>
      <c r="E21" s="198"/>
      <c r="F21" s="199"/>
      <c r="G21" s="199"/>
      <c r="H21" s="200"/>
      <c r="I21" s="49"/>
    </row>
    <row r="22" spans="2:9" ht="12">
      <c r="B22" s="78"/>
      <c r="C22" s="49"/>
      <c r="D22" s="49"/>
      <c r="E22" s="49"/>
      <c r="F22" s="49"/>
      <c r="G22" s="49"/>
      <c r="H22" s="49"/>
      <c r="I22" s="49"/>
    </row>
    <row r="23" spans="2:9" ht="12.75">
      <c r="B23" s="78"/>
      <c r="C23" s="50" t="s">
        <v>82</v>
      </c>
      <c r="D23" s="47"/>
      <c r="E23" s="52"/>
      <c r="F23" s="52"/>
      <c r="G23" s="121"/>
      <c r="H23" s="121"/>
      <c r="I23" s="51"/>
    </row>
    <row r="24" spans="2:9" ht="15" customHeight="1">
      <c r="B24" s="78"/>
      <c r="C24" s="96" t="s">
        <v>16</v>
      </c>
      <c r="D24" s="217" t="s">
        <v>83</v>
      </c>
      <c r="E24" s="217"/>
      <c r="F24" s="96" t="s">
        <v>56</v>
      </c>
      <c r="G24" s="96" t="s">
        <v>58</v>
      </c>
      <c r="H24" s="96" t="s">
        <v>57</v>
      </c>
      <c r="I24" s="51"/>
    </row>
    <row r="25" spans="2:12" ht="24.75" customHeight="1">
      <c r="B25" s="78"/>
      <c r="C25" s="122">
        <v>1</v>
      </c>
      <c r="D25" s="220"/>
      <c r="E25" s="188"/>
      <c r="F25" s="54"/>
      <c r="G25" s="54"/>
      <c r="H25" s="54"/>
      <c r="I25" s="51"/>
      <c r="L25" s="77" t="s">
        <v>158</v>
      </c>
    </row>
    <row r="26" spans="2:12" ht="5.25" customHeight="1">
      <c r="B26" s="78"/>
      <c r="C26" s="78"/>
      <c r="D26" s="78"/>
      <c r="E26" s="78"/>
      <c r="F26" s="78"/>
      <c r="G26" s="78"/>
      <c r="H26" s="78"/>
      <c r="I26" s="78"/>
      <c r="J26" s="108">
        <v>1</v>
      </c>
      <c r="L26" s="77" t="s">
        <v>184</v>
      </c>
    </row>
    <row r="27" spans="2:9" ht="20.25" customHeight="1">
      <c r="B27" s="78"/>
      <c r="C27" s="80" t="s">
        <v>84</v>
      </c>
      <c r="D27" s="78"/>
      <c r="E27" s="78"/>
      <c r="F27" s="78"/>
      <c r="G27" s="78"/>
      <c r="H27" s="78"/>
      <c r="I27" s="78"/>
    </row>
    <row r="28" spans="2:9" ht="15" customHeight="1">
      <c r="B28" s="78"/>
      <c r="C28" s="50" t="s">
        <v>85</v>
      </c>
      <c r="D28" s="50"/>
      <c r="E28" s="50"/>
      <c r="F28" s="50"/>
      <c r="G28" s="50"/>
      <c r="H28" s="50"/>
      <c r="I28" s="78"/>
    </row>
    <row r="29" spans="2:9" ht="206.25" customHeight="1">
      <c r="B29" s="78"/>
      <c r="C29" s="211"/>
      <c r="D29" s="212"/>
      <c r="E29" s="212"/>
      <c r="F29" s="212"/>
      <c r="G29" s="212"/>
      <c r="H29" s="213"/>
      <c r="I29" s="78"/>
    </row>
    <row r="30" spans="2:9" ht="12">
      <c r="B30" s="78"/>
      <c r="C30" s="78"/>
      <c r="D30" s="78"/>
      <c r="E30" s="78"/>
      <c r="F30" s="78"/>
      <c r="G30" s="78"/>
      <c r="H30" s="78"/>
      <c r="I30" s="78"/>
    </row>
    <row r="31" ht="12"/>
    <row r="32" ht="12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9.75" customHeight="1" hidden="1"/>
    <row r="48" ht="9.75" customHeight="1" hidden="1"/>
    <row r="49" ht="9.75" customHeight="1"/>
    <row r="50" ht="9.75" customHeight="1"/>
  </sheetData>
  <sheetProtection password="CCD0" sheet="1" objects="1" scenarios="1" formatCells="0" formatColumns="0" insertColumns="0" insertRows="0" deleteColumns="0" deleteRows="0"/>
  <mergeCells count="14">
    <mergeCell ref="C6:C7"/>
    <mergeCell ref="E17:H17"/>
    <mergeCell ref="E18:H18"/>
    <mergeCell ref="D25:E25"/>
    <mergeCell ref="E15:H15"/>
    <mergeCell ref="C29:H29"/>
    <mergeCell ref="E19:H19"/>
    <mergeCell ref="E20:H20"/>
    <mergeCell ref="E21:H21"/>
    <mergeCell ref="D24:E24"/>
    <mergeCell ref="E16:H16"/>
    <mergeCell ref="D6:D7"/>
    <mergeCell ref="E6:G7"/>
    <mergeCell ref="H6:H7"/>
  </mergeCells>
  <dataValidations count="4">
    <dataValidation operator="lessThanOrEqual" allowBlank="1" showInputMessage="1" showErrorMessage="1" sqref="C29"/>
    <dataValidation type="list" allowBlank="1" showInputMessage="1" showErrorMessage="1" sqref="H25">
      <formula1>$L$24:$L$26</formula1>
    </dataValidation>
    <dataValidation type="list" allowBlank="1" showInputMessage="1" showErrorMessage="1" sqref="H6:H7">
      <formula1>$L$2:$L$5</formula1>
    </dataValidation>
    <dataValidation type="list" allowBlank="1" showInputMessage="1" showErrorMessage="1" sqref="G25">
      <formula1>$L$24:$L$26</formula1>
    </dataValidation>
  </dataValidations>
  <hyperlinks>
    <hyperlink ref="J1" location="OPIS!A1" display="następn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4"/>
  <headerFooter alignWithMargins="0">
    <oddFooter>&amp;L PROW_413_311/12/02/EPO&amp;RStrona 2 z 10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N14"/>
  <sheetViews>
    <sheetView showRowColHeaders="0" workbookViewId="0" topLeftCell="A1">
      <selection activeCell="G10" sqref="G10"/>
    </sheetView>
  </sheetViews>
  <sheetFormatPr defaultColWidth="0" defaultRowHeight="12.75" zeroHeight="1"/>
  <cols>
    <col min="1" max="1" width="9.140625" style="38" customWidth="1"/>
    <col min="2" max="2" width="2.8515625" style="38" customWidth="1"/>
    <col min="3" max="3" width="15.57421875" style="38" customWidth="1"/>
    <col min="4" max="4" width="37.421875" style="38" customWidth="1"/>
    <col min="5" max="5" width="14.7109375" style="38" customWidth="1"/>
    <col min="6" max="6" width="10.00390625" style="38" customWidth="1"/>
    <col min="7" max="7" width="10.57421875" style="38" customWidth="1"/>
    <col min="8" max="8" width="11.7109375" style="38" customWidth="1"/>
    <col min="9" max="9" width="10.140625" style="38" customWidth="1"/>
    <col min="10" max="10" width="1.7109375" style="38" customWidth="1"/>
    <col min="11" max="11" width="11.57421875" style="38" customWidth="1"/>
    <col min="12" max="16384" width="15.7109375" style="38" hidden="1" customWidth="1"/>
  </cols>
  <sheetData>
    <row r="1" spans="1:14" ht="12.75">
      <c r="A1" s="37" t="s">
        <v>49</v>
      </c>
      <c r="K1" s="37" t="s">
        <v>37</v>
      </c>
      <c r="N1" s="38" t="s">
        <v>158</v>
      </c>
    </row>
    <row r="2" spans="2:14" ht="12">
      <c r="B2" s="39"/>
      <c r="C2" s="39"/>
      <c r="D2" s="39"/>
      <c r="E2" s="39"/>
      <c r="F2" s="39"/>
      <c r="G2" s="39"/>
      <c r="H2" s="39"/>
      <c r="I2" s="39"/>
      <c r="J2" s="39"/>
      <c r="N2" s="38" t="s">
        <v>184</v>
      </c>
    </row>
    <row r="3" spans="2:14" ht="12.75">
      <c r="B3" s="39"/>
      <c r="C3" s="181" t="s">
        <v>77</v>
      </c>
      <c r="D3" s="181"/>
      <c r="E3" s="181"/>
      <c r="F3" s="181"/>
      <c r="G3" s="181"/>
      <c r="H3" s="181"/>
      <c r="I3" s="39"/>
      <c r="J3" s="39"/>
      <c r="N3" s="38" t="s">
        <v>169</v>
      </c>
    </row>
    <row r="4" spans="2:14" ht="21" customHeight="1">
      <c r="B4" s="39"/>
      <c r="C4" s="182" t="s">
        <v>86</v>
      </c>
      <c r="D4" s="183"/>
      <c r="E4" s="182"/>
      <c r="F4" s="183"/>
      <c r="G4" s="182"/>
      <c r="H4" s="32"/>
      <c r="I4" s="39"/>
      <c r="J4" s="39"/>
      <c r="N4" s="38" t="s">
        <v>170</v>
      </c>
    </row>
    <row r="5" spans="2:14" ht="36" customHeight="1">
      <c r="B5" s="39"/>
      <c r="C5" s="24" t="s">
        <v>88</v>
      </c>
      <c r="D5" s="184" t="s">
        <v>5</v>
      </c>
      <c r="E5" s="179" t="s">
        <v>44</v>
      </c>
      <c r="F5" s="187" t="s">
        <v>89</v>
      </c>
      <c r="G5" s="187" t="s">
        <v>6</v>
      </c>
      <c r="H5" s="187" t="s">
        <v>7</v>
      </c>
      <c r="I5" s="187" t="s">
        <v>87</v>
      </c>
      <c r="J5" s="39"/>
      <c r="N5" s="38" t="s">
        <v>171</v>
      </c>
    </row>
    <row r="6" spans="2:14" ht="12.75" customHeight="1">
      <c r="B6" s="39"/>
      <c r="C6" s="105"/>
      <c r="D6" s="184"/>
      <c r="E6" s="180"/>
      <c r="F6" s="187"/>
      <c r="G6" s="187"/>
      <c r="H6" s="187"/>
      <c r="I6" s="187"/>
      <c r="J6" s="39"/>
      <c r="N6" s="38" t="s">
        <v>172</v>
      </c>
    </row>
    <row r="7" spans="2:10" ht="24" customHeight="1">
      <c r="B7" s="39"/>
      <c r="C7" s="105"/>
      <c r="D7" s="106" t="s">
        <v>8</v>
      </c>
      <c r="E7" s="23" t="s">
        <v>102</v>
      </c>
      <c r="F7" s="23" t="s">
        <v>9</v>
      </c>
      <c r="G7" s="23" t="s">
        <v>9</v>
      </c>
      <c r="H7" s="23" t="s">
        <v>9</v>
      </c>
      <c r="I7" s="23" t="s">
        <v>9</v>
      </c>
      <c r="J7" s="39"/>
    </row>
    <row r="8" spans="2:12" ht="24" customHeight="1">
      <c r="B8" s="39"/>
      <c r="C8" s="105"/>
      <c r="D8" s="147"/>
      <c r="E8" s="102"/>
      <c r="F8" s="14"/>
      <c r="G8" s="23" t="s">
        <v>9</v>
      </c>
      <c r="H8" s="23" t="s">
        <v>9</v>
      </c>
      <c r="I8" s="14"/>
      <c r="J8" s="39"/>
      <c r="L8" s="38">
        <v>1</v>
      </c>
    </row>
    <row r="9" spans="2:12" ht="24" customHeight="1">
      <c r="B9" s="39"/>
      <c r="C9" s="105"/>
      <c r="D9" s="106" t="s">
        <v>173</v>
      </c>
      <c r="E9" s="23" t="s">
        <v>175</v>
      </c>
      <c r="F9" s="23" t="s">
        <v>9</v>
      </c>
      <c r="G9" s="23" t="s">
        <v>9</v>
      </c>
      <c r="H9" s="23" t="s">
        <v>9</v>
      </c>
      <c r="I9" s="23" t="s">
        <v>9</v>
      </c>
      <c r="J9" s="39"/>
      <c r="L9" s="38">
        <v>2</v>
      </c>
    </row>
    <row r="10" spans="2:12" ht="24" customHeight="1">
      <c r="B10" s="39"/>
      <c r="C10" s="105"/>
      <c r="D10" s="114"/>
      <c r="E10" s="102"/>
      <c r="F10" s="14"/>
      <c r="G10" s="14"/>
      <c r="H10" s="14"/>
      <c r="I10" s="14"/>
      <c r="J10" s="39"/>
      <c r="L10" s="38">
        <v>3</v>
      </c>
    </row>
    <row r="11" spans="2:12" ht="38.25" customHeight="1">
      <c r="B11" s="39"/>
      <c r="C11" s="24" t="s">
        <v>176</v>
      </c>
      <c r="D11" s="184" t="s">
        <v>10</v>
      </c>
      <c r="E11" s="187"/>
      <c r="F11" s="23" t="s">
        <v>89</v>
      </c>
      <c r="G11" s="23" t="s">
        <v>11</v>
      </c>
      <c r="H11" s="23" t="s">
        <v>7</v>
      </c>
      <c r="I11" s="23" t="s">
        <v>87</v>
      </c>
      <c r="J11" s="39"/>
      <c r="L11" s="38">
        <v>4</v>
      </c>
    </row>
    <row r="12" spans="2:12" ht="24" customHeight="1">
      <c r="B12" s="39"/>
      <c r="C12" s="105"/>
      <c r="D12" s="185"/>
      <c r="E12" s="186"/>
      <c r="F12" s="14"/>
      <c r="G12" s="14"/>
      <c r="H12" s="14"/>
      <c r="I12" s="14"/>
      <c r="J12" s="39"/>
      <c r="L12" s="38">
        <v>5</v>
      </c>
    </row>
    <row r="13" spans="2:12" ht="24">
      <c r="B13" s="39"/>
      <c r="C13" s="23" t="s">
        <v>12</v>
      </c>
      <c r="D13" s="185"/>
      <c r="E13" s="186"/>
      <c r="F13" s="14"/>
      <c r="G13" s="14"/>
      <c r="H13" s="14"/>
      <c r="I13" s="14"/>
      <c r="J13" s="39"/>
      <c r="L13" s="38">
        <v>7</v>
      </c>
    </row>
    <row r="14" spans="2:12" ht="12">
      <c r="B14" s="39"/>
      <c r="C14" s="39"/>
      <c r="D14" s="39"/>
      <c r="E14" s="39"/>
      <c r="F14" s="39"/>
      <c r="G14" s="39"/>
      <c r="H14" s="39"/>
      <c r="I14" s="39"/>
      <c r="J14" s="39"/>
      <c r="L14" s="38">
        <v>8</v>
      </c>
    </row>
    <row r="15" ht="12"/>
    <row r="16" ht="12"/>
    <row r="17" ht="12"/>
    <row r="18" ht="12"/>
    <row r="19" ht="12" hidden="1"/>
    <row r="20" ht="12" hidden="1"/>
    <row r="21" ht="12" hidden="1"/>
    <row r="22" ht="12" hidden="1"/>
    <row r="23" ht="12" hidden="1"/>
    <row r="24" ht="12" hidden="1"/>
    <row r="25" ht="12" hidden="1"/>
    <row r="26" ht="12" hidden="1"/>
    <row r="27" ht="12" hidden="1"/>
    <row r="28" ht="12" hidden="1"/>
    <row r="29" ht="12" hidden="1"/>
    <row r="30" ht="12" hidden="1"/>
    <row r="31" ht="12" hidden="1"/>
    <row r="32" ht="12" hidden="1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</sheetData>
  <sheetProtection formatCells="0" formatColumns="0" formatRows="0" insertColumns="0" insertRows="0" deleteColumns="0" deleteRows="0"/>
  <mergeCells count="11">
    <mergeCell ref="C3:H3"/>
    <mergeCell ref="H5:H6"/>
    <mergeCell ref="C4:G4"/>
    <mergeCell ref="F5:F6"/>
    <mergeCell ref="D5:D6"/>
    <mergeCell ref="D13:E13"/>
    <mergeCell ref="D12:E12"/>
    <mergeCell ref="I5:I6"/>
    <mergeCell ref="G5:G6"/>
    <mergeCell ref="E5:E6"/>
    <mergeCell ref="D11:E11"/>
  </mergeCells>
  <dataValidations count="2">
    <dataValidation type="list" allowBlank="1" showInputMessage="1" showErrorMessage="1" sqref="I12:I13 F12:F13 I10 F10 F8 I8">
      <formula1>$N$1:$N$2</formula1>
    </dataValidation>
    <dataValidation type="list" allowBlank="1" showInputMessage="1" showErrorMessage="1" sqref="H12:H13 H10">
      <formula1>$N$3:$N$6</formula1>
    </dataValidation>
  </dataValidations>
  <hyperlinks>
    <hyperlink ref="K1" location="POTRZEBY!A1" display="następna"/>
    <hyperlink ref="A1" location="ID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6" r:id="rId2"/>
  <headerFooter alignWithMargins="0">
    <oddFooter>&amp;L PROW_413_311/12/02/EPO&amp;RStrona 3 z 10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T21"/>
  <sheetViews>
    <sheetView showRowColHeaders="0" workbookViewId="0" topLeftCell="A1">
      <selection activeCell="L1" sqref="L1"/>
    </sheetView>
  </sheetViews>
  <sheetFormatPr defaultColWidth="0" defaultRowHeight="12.75" zeroHeight="1"/>
  <cols>
    <col min="1" max="1" width="9.140625" style="35" customWidth="1"/>
    <col min="2" max="2" width="2.8515625" style="35" customWidth="1"/>
    <col min="3" max="3" width="10.00390625" style="35" customWidth="1"/>
    <col min="4" max="4" width="34.7109375" style="35" customWidth="1"/>
    <col min="5" max="5" width="15.00390625" style="35" customWidth="1"/>
    <col min="6" max="6" width="9.8515625" style="35" customWidth="1"/>
    <col min="7" max="7" width="9.57421875" style="35" customWidth="1"/>
    <col min="8" max="9" width="12.140625" style="35" customWidth="1"/>
    <col min="10" max="10" width="15.140625" style="35" customWidth="1"/>
    <col min="11" max="11" width="3.57421875" style="35" customWidth="1"/>
    <col min="12" max="12" width="12.7109375" style="35" customWidth="1"/>
    <col min="13" max="13" width="1.57421875" style="35" hidden="1" customWidth="1"/>
    <col min="14" max="14" width="2.7109375" style="35" hidden="1" customWidth="1"/>
    <col min="15" max="16384" width="9.140625" style="35" hidden="1" customWidth="1"/>
  </cols>
  <sheetData>
    <row r="1" spans="1:12" ht="12.75">
      <c r="A1" s="34" t="s">
        <v>49</v>
      </c>
      <c r="L1" s="34" t="s">
        <v>37</v>
      </c>
    </row>
    <row r="2" spans="2:11" ht="9.75" customHeight="1"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2:11" ht="12.75">
      <c r="B3" s="36"/>
      <c r="C3" s="164" t="str">
        <f>+OPIS!C3</f>
        <v>II. CHARAKTERYSTYKA PLANOWANEJ OPERACJI</v>
      </c>
      <c r="D3" s="164"/>
      <c r="E3" s="164"/>
      <c r="F3" s="164"/>
      <c r="G3" s="164"/>
      <c r="H3" s="164"/>
      <c r="I3" s="164"/>
      <c r="J3" s="164"/>
      <c r="K3" s="36"/>
    </row>
    <row r="4" spans="2:13" ht="15.75" customHeight="1">
      <c r="B4" s="36"/>
      <c r="C4" s="165" t="s">
        <v>59</v>
      </c>
      <c r="D4" s="165"/>
      <c r="E4" s="165"/>
      <c r="F4" s="165"/>
      <c r="G4" s="165"/>
      <c r="H4" s="165"/>
      <c r="I4" s="165"/>
      <c r="J4" s="165"/>
      <c r="K4" s="36"/>
      <c r="M4" s="35" t="s">
        <v>158</v>
      </c>
    </row>
    <row r="5" spans="2:13" ht="27.75" customHeight="1">
      <c r="B5" s="36"/>
      <c r="C5" s="166" t="s">
        <v>90</v>
      </c>
      <c r="D5" s="167"/>
      <c r="E5" s="167"/>
      <c r="F5" s="167"/>
      <c r="G5" s="167"/>
      <c r="H5" s="167"/>
      <c r="I5" s="167"/>
      <c r="J5" s="168"/>
      <c r="K5" s="36"/>
      <c r="M5" s="35" t="s">
        <v>184</v>
      </c>
    </row>
    <row r="6" spans="2:11" ht="27.75" customHeight="1">
      <c r="B6" s="36"/>
      <c r="C6" s="223" t="s">
        <v>91</v>
      </c>
      <c r="D6" s="224"/>
      <c r="E6" s="224"/>
      <c r="F6" s="225"/>
      <c r="G6" s="179" t="s">
        <v>95</v>
      </c>
      <c r="H6" s="53"/>
      <c r="I6" s="24" t="s">
        <v>96</v>
      </c>
      <c r="J6" s="109"/>
      <c r="K6" s="36"/>
    </row>
    <row r="7" spans="2:11" ht="27.75" customHeight="1">
      <c r="B7" s="36"/>
      <c r="C7" s="223" t="s">
        <v>92</v>
      </c>
      <c r="D7" s="224"/>
      <c r="E7" s="224"/>
      <c r="F7" s="225"/>
      <c r="G7" s="226"/>
      <c r="H7" s="101"/>
      <c r="I7" s="110"/>
      <c r="J7" s="116"/>
      <c r="K7" s="36"/>
    </row>
    <row r="8" spans="2:13" ht="27.75" customHeight="1">
      <c r="B8" s="36"/>
      <c r="C8" s="223" t="s">
        <v>93</v>
      </c>
      <c r="D8" s="224"/>
      <c r="E8" s="224"/>
      <c r="F8" s="225"/>
      <c r="G8" s="180"/>
      <c r="H8" s="101"/>
      <c r="I8" s="111"/>
      <c r="J8" s="117"/>
      <c r="K8" s="36"/>
      <c r="M8" s="35" t="s">
        <v>64</v>
      </c>
    </row>
    <row r="9" spans="2:13" ht="27.75" customHeight="1">
      <c r="B9" s="36"/>
      <c r="C9" s="223" t="s">
        <v>94</v>
      </c>
      <c r="D9" s="224"/>
      <c r="E9" s="224"/>
      <c r="F9" s="225"/>
      <c r="G9" s="170"/>
      <c r="H9" s="171"/>
      <c r="I9" s="172"/>
      <c r="J9" s="173"/>
      <c r="K9" s="36"/>
      <c r="M9" s="35" t="s">
        <v>65</v>
      </c>
    </row>
    <row r="10" spans="2:13" ht="22.5" customHeight="1">
      <c r="B10" s="36"/>
      <c r="C10" s="166" t="s">
        <v>97</v>
      </c>
      <c r="D10" s="167"/>
      <c r="E10" s="167"/>
      <c r="F10" s="167"/>
      <c r="G10" s="167"/>
      <c r="H10" s="167"/>
      <c r="I10" s="167"/>
      <c r="J10" s="168"/>
      <c r="K10" s="36"/>
      <c r="M10" s="35" t="s">
        <v>66</v>
      </c>
    </row>
    <row r="11" spans="2:11" ht="15" customHeight="1">
      <c r="B11" s="36"/>
      <c r="C11" s="169" t="s">
        <v>98</v>
      </c>
      <c r="D11" s="221"/>
      <c r="E11" s="221"/>
      <c r="F11" s="221"/>
      <c r="G11" s="221"/>
      <c r="H11" s="221"/>
      <c r="I11" s="221"/>
      <c r="J11" s="222"/>
      <c r="K11" s="36"/>
    </row>
    <row r="12" spans="2:11" ht="15" customHeight="1">
      <c r="B12" s="36"/>
      <c r="C12" s="179" t="s">
        <v>16</v>
      </c>
      <c r="D12" s="174" t="s">
        <v>60</v>
      </c>
      <c r="E12" s="178"/>
      <c r="F12" s="175"/>
      <c r="G12" s="174" t="s">
        <v>61</v>
      </c>
      <c r="H12" s="175"/>
      <c r="I12" s="229" t="s">
        <v>60</v>
      </c>
      <c r="J12" s="184"/>
      <c r="K12" s="36"/>
    </row>
    <row r="13" spans="2:11" ht="15" customHeight="1">
      <c r="B13" s="36"/>
      <c r="C13" s="180"/>
      <c r="D13" s="176"/>
      <c r="E13" s="163"/>
      <c r="F13" s="177"/>
      <c r="G13" s="176"/>
      <c r="H13" s="177"/>
      <c r="I13" s="23" t="s">
        <v>99</v>
      </c>
      <c r="J13" s="23" t="s">
        <v>100</v>
      </c>
      <c r="K13" s="36"/>
    </row>
    <row r="14" spans="2:11" ht="24.75" customHeight="1">
      <c r="B14" s="36"/>
      <c r="C14" s="75">
        <v>1</v>
      </c>
      <c r="D14" s="230"/>
      <c r="E14" s="235"/>
      <c r="F14" s="231"/>
      <c r="G14" s="230"/>
      <c r="H14" s="231"/>
      <c r="I14" s="53"/>
      <c r="J14" s="53"/>
      <c r="K14" s="36"/>
    </row>
    <row r="15" spans="2:13" ht="88.5" customHeight="1">
      <c r="B15" s="36"/>
      <c r="C15" s="26" t="s">
        <v>101</v>
      </c>
      <c r="D15" s="232"/>
      <c r="E15" s="233"/>
      <c r="F15" s="233"/>
      <c r="G15" s="233"/>
      <c r="H15" s="233"/>
      <c r="I15" s="233"/>
      <c r="J15" s="234"/>
      <c r="K15" s="36"/>
      <c r="M15" s="35">
        <v>1</v>
      </c>
    </row>
    <row r="16" spans="2:11" ht="27.75" customHeight="1">
      <c r="B16" s="36"/>
      <c r="C16" s="166" t="s">
        <v>185</v>
      </c>
      <c r="D16" s="167"/>
      <c r="E16" s="167"/>
      <c r="F16" s="167"/>
      <c r="G16" s="167"/>
      <c r="H16" s="167"/>
      <c r="I16" s="167"/>
      <c r="J16" s="168"/>
      <c r="K16" s="36"/>
    </row>
    <row r="17" spans="2:11" ht="15" customHeight="1">
      <c r="B17" s="36"/>
      <c r="C17" s="187" t="s">
        <v>103</v>
      </c>
      <c r="D17" s="187" t="s">
        <v>104</v>
      </c>
      <c r="E17" s="187" t="s">
        <v>105</v>
      </c>
      <c r="F17" s="228" t="s">
        <v>106</v>
      </c>
      <c r="G17" s="228"/>
      <c r="H17" s="187" t="s">
        <v>62</v>
      </c>
      <c r="I17" s="187"/>
      <c r="J17" s="187" t="s">
        <v>107</v>
      </c>
      <c r="K17" s="36"/>
    </row>
    <row r="18" spans="2:20" ht="35.25" customHeight="1">
      <c r="B18" s="36"/>
      <c r="C18" s="187"/>
      <c r="D18" s="187"/>
      <c r="E18" s="187"/>
      <c r="F18" s="228"/>
      <c r="G18" s="228"/>
      <c r="H18" s="23" t="s">
        <v>63</v>
      </c>
      <c r="I18" s="23" t="s">
        <v>108</v>
      </c>
      <c r="J18" s="187"/>
      <c r="K18" s="36"/>
      <c r="T18" s="35">
        <f>+SUM($T$19:$T$9999)</f>
        <v>0</v>
      </c>
    </row>
    <row r="19" spans="2:20" ht="27.75" customHeight="1">
      <c r="B19" s="36"/>
      <c r="C19" s="53"/>
      <c r="D19" s="53"/>
      <c r="E19" s="103"/>
      <c r="F19" s="227"/>
      <c r="G19" s="227"/>
      <c r="H19" s="53"/>
      <c r="I19" s="53"/>
      <c r="J19" s="84"/>
      <c r="K19" s="36"/>
      <c r="S19" s="35">
        <v>1</v>
      </c>
      <c r="T19" s="35">
        <f>+J19</f>
        <v>0</v>
      </c>
    </row>
    <row r="20" spans="2:13" ht="17.25" customHeight="1">
      <c r="B20" s="36"/>
      <c r="C20" s="82"/>
      <c r="D20" s="83"/>
      <c r="E20" s="83"/>
      <c r="F20" s="83"/>
      <c r="G20" s="83"/>
      <c r="H20" s="83"/>
      <c r="I20" s="23" t="s">
        <v>20</v>
      </c>
      <c r="J20" s="85">
        <f>+$T$18</f>
        <v>0</v>
      </c>
      <c r="K20" s="36"/>
      <c r="M20" s="35">
        <v>2</v>
      </c>
    </row>
    <row r="21" spans="2:11" ht="12.75"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ht="12.75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</sheetData>
  <sheetProtection password="CCD0" sheet="1" objects="1" scenarios="1" formatCells="0" formatColumns="0" formatRows="0" insertColumns="0" insertRows="0" deleteColumns="0" deleteRows="0"/>
  <mergeCells count="26">
    <mergeCell ref="E17:E18"/>
    <mergeCell ref="C12:C13"/>
    <mergeCell ref="I12:J12"/>
    <mergeCell ref="G14:H14"/>
    <mergeCell ref="D15:J15"/>
    <mergeCell ref="D14:F14"/>
    <mergeCell ref="C8:F8"/>
    <mergeCell ref="C6:F6"/>
    <mergeCell ref="G6:G8"/>
    <mergeCell ref="F19:G19"/>
    <mergeCell ref="C17:C18"/>
    <mergeCell ref="D17:D18"/>
    <mergeCell ref="C16:J16"/>
    <mergeCell ref="J17:J18"/>
    <mergeCell ref="H17:I17"/>
    <mergeCell ref="F17:G18"/>
    <mergeCell ref="G9:J9"/>
    <mergeCell ref="G12:H13"/>
    <mergeCell ref="D12:F13"/>
    <mergeCell ref="C3:J3"/>
    <mergeCell ref="C4:J4"/>
    <mergeCell ref="C10:J10"/>
    <mergeCell ref="C11:J11"/>
    <mergeCell ref="C5:J5"/>
    <mergeCell ref="C7:F7"/>
    <mergeCell ref="C9:F9"/>
  </mergeCells>
  <dataValidations count="2">
    <dataValidation type="list" allowBlank="1" showInputMessage="1" showErrorMessage="1" sqref="I14:J14">
      <formula1>$M$4:$M$5</formula1>
    </dataValidation>
    <dataValidation type="list" allowBlank="1" showInputMessage="1" showErrorMessage="1" sqref="G14:H14">
      <formula1>$M$7:$M$10</formula1>
    </dataValidation>
  </dataValidations>
  <hyperlinks>
    <hyperlink ref="L1" location="'Zakres rzeczowy'!A1" display="następna"/>
    <hyperlink ref="A1" location="OPIS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0" r:id="rId4"/>
  <headerFooter alignWithMargins="0">
    <oddFooter>&amp;L PROW_413_311/12/02/EPO&amp;RStrona 4 z 10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O11"/>
  <sheetViews>
    <sheetView showRowColHeaders="0" zoomScale="95" zoomScaleNormal="95" workbookViewId="0" topLeftCell="A1">
      <selection activeCell="L1" sqref="L1"/>
    </sheetView>
  </sheetViews>
  <sheetFormatPr defaultColWidth="0" defaultRowHeight="12.75" zeroHeight="1"/>
  <cols>
    <col min="1" max="1" width="9.140625" style="4" customWidth="1"/>
    <col min="2" max="2" width="2.8515625" style="4" customWidth="1"/>
    <col min="3" max="3" width="10.00390625" style="4" customWidth="1"/>
    <col min="4" max="4" width="34.7109375" style="4" customWidth="1"/>
    <col min="5" max="5" width="15.00390625" style="4" customWidth="1"/>
    <col min="6" max="6" width="9.8515625" style="4" customWidth="1"/>
    <col min="7" max="7" width="9.57421875" style="4" customWidth="1"/>
    <col min="8" max="9" width="12.140625" style="4" customWidth="1"/>
    <col min="10" max="10" width="11.00390625" style="4" customWidth="1"/>
    <col min="11" max="11" width="3.57421875" style="4" customWidth="1"/>
    <col min="12" max="12" width="11.7109375" style="4" customWidth="1"/>
    <col min="13" max="16384" width="15.7109375" style="4" hidden="1" customWidth="1"/>
  </cols>
  <sheetData>
    <row r="1" spans="1:15" ht="12.75">
      <c r="A1" s="34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4" t="s">
        <v>37</v>
      </c>
      <c r="M1" s="35"/>
      <c r="N1" s="35"/>
      <c r="O1" s="35"/>
    </row>
    <row r="2" spans="1:15" ht="9.7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5"/>
      <c r="M2" s="35"/>
      <c r="N2" s="35"/>
      <c r="O2" s="35"/>
    </row>
    <row r="3" spans="1:15" ht="12.75">
      <c r="A3" s="35"/>
      <c r="B3" s="36"/>
      <c r="C3" s="164" t="str">
        <f>+OPIS!C3</f>
        <v>II. CHARAKTERYSTYKA PLANOWANEJ OPERACJI</v>
      </c>
      <c r="D3" s="164"/>
      <c r="E3" s="164"/>
      <c r="F3" s="164"/>
      <c r="G3" s="164"/>
      <c r="H3" s="164"/>
      <c r="I3" s="164"/>
      <c r="J3" s="164"/>
      <c r="K3" s="36"/>
      <c r="L3" s="35"/>
      <c r="M3" s="35"/>
      <c r="N3" s="35"/>
      <c r="O3" s="35"/>
    </row>
    <row r="4" spans="1:15" ht="15.75" customHeight="1">
      <c r="A4" s="35"/>
      <c r="B4" s="36"/>
      <c r="C4" s="165" t="s">
        <v>59</v>
      </c>
      <c r="D4" s="165"/>
      <c r="E4" s="165"/>
      <c r="F4" s="165"/>
      <c r="G4" s="165"/>
      <c r="H4" s="165"/>
      <c r="I4" s="165"/>
      <c r="J4" s="165"/>
      <c r="K4" s="36"/>
      <c r="L4" s="35"/>
      <c r="M4" s="35"/>
      <c r="N4" s="35"/>
      <c r="O4" s="35"/>
    </row>
    <row r="5" spans="1:15" ht="15.75" customHeight="1">
      <c r="A5" s="35"/>
      <c r="B5" s="36"/>
      <c r="C5" s="239" t="s">
        <v>185</v>
      </c>
      <c r="D5" s="240"/>
      <c r="E5" s="240"/>
      <c r="F5" s="240"/>
      <c r="G5" s="240"/>
      <c r="H5" s="240"/>
      <c r="I5" s="240"/>
      <c r="J5" s="241"/>
      <c r="K5" s="36"/>
      <c r="L5" s="35"/>
      <c r="M5" s="35"/>
      <c r="N5" s="35"/>
      <c r="O5" s="35"/>
    </row>
    <row r="6" spans="1:15" ht="15.75" customHeight="1">
      <c r="A6" s="35"/>
      <c r="B6" s="36"/>
      <c r="C6" s="239" t="s">
        <v>109</v>
      </c>
      <c r="D6" s="240"/>
      <c r="E6" s="240"/>
      <c r="F6" s="240"/>
      <c r="G6" s="240"/>
      <c r="H6" s="240"/>
      <c r="I6" s="240"/>
      <c r="J6" s="241"/>
      <c r="K6" s="36"/>
      <c r="L6" s="35"/>
      <c r="M6" s="35"/>
      <c r="N6" s="35"/>
      <c r="O6" s="35"/>
    </row>
    <row r="7" spans="1:15" ht="369.75" customHeight="1">
      <c r="A7" s="35"/>
      <c r="B7" s="36"/>
      <c r="C7" s="236"/>
      <c r="D7" s="237"/>
      <c r="E7" s="237"/>
      <c r="F7" s="237"/>
      <c r="G7" s="237"/>
      <c r="H7" s="237"/>
      <c r="I7" s="237"/>
      <c r="J7" s="238"/>
      <c r="K7" s="36"/>
      <c r="L7" s="35"/>
      <c r="M7" s="35"/>
      <c r="N7" s="35"/>
      <c r="O7" s="35"/>
    </row>
    <row r="8" spans="1:15" ht="15.75" customHeight="1">
      <c r="A8" s="35"/>
      <c r="B8" s="36"/>
      <c r="C8" s="239" t="s">
        <v>110</v>
      </c>
      <c r="D8" s="240"/>
      <c r="E8" s="240"/>
      <c r="F8" s="240"/>
      <c r="G8" s="240"/>
      <c r="H8" s="240"/>
      <c r="I8" s="240"/>
      <c r="J8" s="241"/>
      <c r="K8" s="36"/>
      <c r="L8" s="35"/>
      <c r="M8" s="35"/>
      <c r="N8" s="35"/>
      <c r="O8" s="35"/>
    </row>
    <row r="9" spans="1:15" ht="409.5" customHeight="1">
      <c r="A9" s="35"/>
      <c r="B9" s="36"/>
      <c r="C9" s="236"/>
      <c r="D9" s="237"/>
      <c r="E9" s="237"/>
      <c r="F9" s="237"/>
      <c r="G9" s="237"/>
      <c r="H9" s="237"/>
      <c r="I9" s="237"/>
      <c r="J9" s="238"/>
      <c r="K9" s="36"/>
      <c r="L9" s="35"/>
      <c r="M9" s="35"/>
      <c r="N9" s="35"/>
      <c r="O9" s="35"/>
    </row>
    <row r="10" spans="1:15" ht="12.7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5"/>
      <c r="M10" s="35"/>
      <c r="N10" s="35"/>
      <c r="O10" s="35"/>
    </row>
    <row r="11" spans="1:15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ht="12.75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</sheetData>
  <sheetProtection password="CCD0" sheet="1" objects="1" scenarios="1" formatCells="0" formatColumns="0" formatRows="0" insertColumns="0" insertRows="0" deleteColumns="0" deleteRows="0"/>
  <mergeCells count="7">
    <mergeCell ref="C9:J9"/>
    <mergeCell ref="C3:J3"/>
    <mergeCell ref="C4:J4"/>
    <mergeCell ref="C5:J5"/>
    <mergeCell ref="C6:J6"/>
    <mergeCell ref="C7:J7"/>
    <mergeCell ref="C8:J8"/>
  </mergeCells>
  <hyperlinks>
    <hyperlink ref="L1" location="'PF1 ŚWiO'!A1" display="następna"/>
    <hyperlink ref="A1" location="POTRZEBY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  <headerFooter alignWithMargins="0">
    <oddFooter>&amp;L PROW_413_311/12/02/EPO&amp;RStrona 5 z 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BL4246"/>
  <sheetViews>
    <sheetView showRowColHeaders="0" zoomScale="92" zoomScaleNormal="92" workbookViewId="0" topLeftCell="C1">
      <selection activeCell="L8" sqref="L8"/>
    </sheetView>
  </sheetViews>
  <sheetFormatPr defaultColWidth="0" defaultRowHeight="9.75" customHeight="1" zeroHeight="1"/>
  <cols>
    <col min="1" max="1" width="9.140625" style="5" customWidth="1"/>
    <col min="2" max="2" width="2.8515625" style="5" customWidth="1"/>
    <col min="3" max="3" width="4.28125" style="5" customWidth="1"/>
    <col min="4" max="17" width="11.7109375" style="5" customWidth="1"/>
    <col min="18" max="18" width="2.7109375" style="5" customWidth="1"/>
    <col min="19" max="19" width="11.4218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.75">
      <c r="B4" s="11"/>
      <c r="C4" s="12" t="s">
        <v>14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</row>
    <row r="5" spans="2:61" s="6" customFormat="1" ht="7.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0"/>
      <c r="AF5" s="5"/>
      <c r="AG5" s="5"/>
      <c r="AH5" s="5"/>
      <c r="AI5" s="5"/>
      <c r="AJ5" s="5"/>
      <c r="AK5" s="5"/>
      <c r="AL5" s="5"/>
      <c r="AM5" s="5"/>
      <c r="AN5" s="5"/>
      <c r="AP5" s="5"/>
      <c r="AQ5" s="5"/>
      <c r="AR5" s="5"/>
      <c r="AS5" s="5"/>
      <c r="AT5" s="5"/>
      <c r="AU5" s="5"/>
      <c r="AV5" s="5"/>
      <c r="AW5" s="5"/>
      <c r="AX5" s="5"/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2:18" s="6" customFormat="1" ht="26.25" customHeight="1">
      <c r="B6" s="11"/>
      <c r="C6" s="242" t="s">
        <v>123</v>
      </c>
      <c r="D6" s="242"/>
      <c r="E6" s="242"/>
      <c r="F6" s="242"/>
      <c r="G6" s="242"/>
      <c r="H6" s="242"/>
      <c r="I6" s="242"/>
      <c r="J6" s="242"/>
      <c r="K6" s="8" t="s">
        <v>111</v>
      </c>
      <c r="L6" s="8" t="s">
        <v>18</v>
      </c>
      <c r="M6" s="8" t="s">
        <v>19</v>
      </c>
      <c r="N6" s="8" t="s">
        <v>19</v>
      </c>
      <c r="O6" s="8" t="s">
        <v>19</v>
      </c>
      <c r="P6" s="56" t="s">
        <v>19</v>
      </c>
      <c r="Q6" s="56" t="s">
        <v>19</v>
      </c>
      <c r="R6" s="10"/>
    </row>
    <row r="7" spans="2:18" s="6" customFormat="1" ht="16.5" customHeight="1">
      <c r="B7" s="11"/>
      <c r="C7" s="242"/>
      <c r="D7" s="242"/>
      <c r="E7" s="242"/>
      <c r="F7" s="242"/>
      <c r="G7" s="242"/>
      <c r="H7" s="242"/>
      <c r="I7" s="242"/>
      <c r="J7" s="242"/>
      <c r="K7" s="57">
        <f>+L7-1</f>
        <v>2011</v>
      </c>
      <c r="L7" s="97">
        <v>2012</v>
      </c>
      <c r="M7" s="57">
        <f>L7+1</f>
        <v>2013</v>
      </c>
      <c r="N7" s="57">
        <f>M7+1</f>
        <v>2014</v>
      </c>
      <c r="O7" s="57">
        <f>N7+1</f>
        <v>2015</v>
      </c>
      <c r="P7" s="57">
        <f>O7+1</f>
        <v>2016</v>
      </c>
      <c r="Q7" s="57">
        <f>P7+1</f>
        <v>2017</v>
      </c>
      <c r="R7" s="10"/>
    </row>
    <row r="8" spans="2:18" s="6" customFormat="1" ht="21.75" customHeight="1">
      <c r="B8" s="11"/>
      <c r="C8" s="245"/>
      <c r="D8" s="242" t="s">
        <v>15</v>
      </c>
      <c r="E8" s="242"/>
      <c r="F8" s="242"/>
      <c r="G8" s="242"/>
      <c r="H8" s="242"/>
      <c r="I8" s="242"/>
      <c r="J8" s="242"/>
      <c r="K8" s="141"/>
      <c r="L8" s="123"/>
      <c r="M8" s="124"/>
      <c r="N8" s="123"/>
      <c r="O8" s="123"/>
      <c r="P8" s="125"/>
      <c r="Q8" s="125"/>
      <c r="R8" s="10"/>
    </row>
    <row r="9" spans="2:18" s="6" customFormat="1" ht="26.25" customHeight="1">
      <c r="B9" s="11"/>
      <c r="C9" s="245"/>
      <c r="D9" s="242" t="s">
        <v>112</v>
      </c>
      <c r="E9" s="242"/>
      <c r="F9" s="242"/>
      <c r="G9" s="242"/>
      <c r="H9" s="242"/>
      <c r="I9" s="242"/>
      <c r="J9" s="242"/>
      <c r="K9" s="123"/>
      <c r="L9" s="123"/>
      <c r="M9" s="123"/>
      <c r="N9" s="123"/>
      <c r="O9" s="123"/>
      <c r="P9" s="125"/>
      <c r="Q9" s="125"/>
      <c r="R9" s="10"/>
    </row>
    <row r="10" spans="2:42" s="6" customFormat="1" ht="21" customHeight="1">
      <c r="B10" s="11"/>
      <c r="C10" s="245"/>
      <c r="D10" s="242" t="s">
        <v>121</v>
      </c>
      <c r="E10" s="243" t="s">
        <v>122</v>
      </c>
      <c r="F10" s="243"/>
      <c r="G10" s="243"/>
      <c r="H10" s="243"/>
      <c r="I10" s="243"/>
      <c r="J10" s="243"/>
      <c r="K10" s="123"/>
      <c r="L10" s="123"/>
      <c r="M10" s="123"/>
      <c r="N10" s="123"/>
      <c r="O10" s="123"/>
      <c r="P10" s="125"/>
      <c r="Q10" s="125"/>
      <c r="R10" s="10"/>
      <c r="U10" s="6">
        <f aca="true" t="shared" si="0" ref="U10:AP10">SUM(U15:U246)</f>
        <v>0</v>
      </c>
      <c r="V10" s="6">
        <f t="shared" si="0"/>
        <v>0</v>
      </c>
      <c r="W10" s="6">
        <f t="shared" si="0"/>
        <v>0</v>
      </c>
      <c r="X10" s="6">
        <f t="shared" si="0"/>
        <v>0</v>
      </c>
      <c r="Y10" s="6">
        <f t="shared" si="0"/>
        <v>0</v>
      </c>
      <c r="Z10" s="6">
        <f t="shared" si="0"/>
        <v>0</v>
      </c>
      <c r="AA10" s="6">
        <f t="shared" si="0"/>
        <v>0</v>
      </c>
      <c r="AB10" s="6">
        <f t="shared" si="0"/>
        <v>0</v>
      </c>
      <c r="AC10" s="89">
        <f t="shared" si="0"/>
        <v>0</v>
      </c>
      <c r="AD10" s="6">
        <f t="shared" si="0"/>
        <v>0</v>
      </c>
      <c r="AE10" s="6">
        <f t="shared" si="0"/>
        <v>0</v>
      </c>
      <c r="AF10" s="6">
        <f t="shared" si="0"/>
        <v>0</v>
      </c>
      <c r="AG10" s="6">
        <f t="shared" si="0"/>
        <v>0</v>
      </c>
      <c r="AH10" s="6">
        <f t="shared" si="0"/>
        <v>0</v>
      </c>
      <c r="AI10" s="6">
        <f t="shared" si="0"/>
        <v>0</v>
      </c>
      <c r="AJ10" s="6">
        <f t="shared" si="0"/>
        <v>0</v>
      </c>
      <c r="AK10" s="6">
        <f t="shared" si="0"/>
        <v>0</v>
      </c>
      <c r="AL10" s="6">
        <f t="shared" si="0"/>
        <v>0</v>
      </c>
      <c r="AM10" s="6">
        <f t="shared" si="0"/>
        <v>0</v>
      </c>
      <c r="AN10" s="6">
        <f t="shared" si="0"/>
        <v>0</v>
      </c>
      <c r="AO10" s="6">
        <f t="shared" si="0"/>
        <v>0</v>
      </c>
      <c r="AP10" s="6">
        <f t="shared" si="0"/>
        <v>0</v>
      </c>
    </row>
    <row r="11" spans="2:64" s="6" customFormat="1" ht="18" customHeight="1">
      <c r="B11" s="11"/>
      <c r="C11" s="245"/>
      <c r="D11" s="242"/>
      <c r="E11" s="243" t="s">
        <v>114</v>
      </c>
      <c r="F11" s="243"/>
      <c r="G11" s="243"/>
      <c r="H11" s="243"/>
      <c r="I11" s="243"/>
      <c r="J11" s="243"/>
      <c r="K11" s="123"/>
      <c r="L11" s="123"/>
      <c r="M11" s="123"/>
      <c r="N11" s="123"/>
      <c r="O11" s="123"/>
      <c r="P11" s="125"/>
      <c r="Q11" s="125"/>
      <c r="R11" s="11"/>
      <c r="BL11" s="5"/>
    </row>
    <row r="12" spans="2:64" s="6" customFormat="1" ht="17.25" customHeight="1">
      <c r="B12" s="11"/>
      <c r="C12" s="245"/>
      <c r="D12" s="242"/>
      <c r="E12" s="243" t="s">
        <v>115</v>
      </c>
      <c r="F12" s="243"/>
      <c r="G12" s="243"/>
      <c r="H12" s="243"/>
      <c r="I12" s="243"/>
      <c r="J12" s="243"/>
      <c r="K12" s="123"/>
      <c r="L12" s="123"/>
      <c r="M12" s="123"/>
      <c r="N12" s="123"/>
      <c r="O12" s="123"/>
      <c r="P12" s="125"/>
      <c r="Q12" s="125"/>
      <c r="R12" s="11"/>
      <c r="BL12" s="5"/>
    </row>
    <row r="13" spans="2:64" s="6" customFormat="1" ht="18.75" customHeight="1">
      <c r="B13" s="11"/>
      <c r="C13" s="245"/>
      <c r="D13" s="242"/>
      <c r="E13" s="244" t="s">
        <v>113</v>
      </c>
      <c r="F13" s="244"/>
      <c r="G13" s="244"/>
      <c r="H13" s="244"/>
      <c r="I13" s="244"/>
      <c r="J13" s="244"/>
      <c r="K13" s="123"/>
      <c r="L13" s="123"/>
      <c r="M13" s="123"/>
      <c r="N13" s="123"/>
      <c r="O13" s="123"/>
      <c r="P13" s="125"/>
      <c r="Q13" s="125"/>
      <c r="R13" s="11"/>
      <c r="BL13" s="5"/>
    </row>
    <row r="14" spans="2:64" s="6" customFormat="1" ht="15" customHeight="1">
      <c r="B14" s="11"/>
      <c r="C14" s="242" t="s">
        <v>116</v>
      </c>
      <c r="D14" s="242"/>
      <c r="E14" s="242"/>
      <c r="F14" s="242"/>
      <c r="G14" s="242"/>
      <c r="H14" s="242"/>
      <c r="I14" s="242"/>
      <c r="J14" s="242"/>
      <c r="K14" s="126">
        <f>SUM(K8:K13)</f>
        <v>0</v>
      </c>
      <c r="L14" s="126">
        <f aca="true" t="shared" si="1" ref="L14:Q14">SUM(L8:L13)</f>
        <v>0</v>
      </c>
      <c r="M14" s="126">
        <f t="shared" si="1"/>
        <v>0</v>
      </c>
      <c r="N14" s="126">
        <f t="shared" si="1"/>
        <v>0</v>
      </c>
      <c r="O14" s="126">
        <f t="shared" si="1"/>
        <v>0</v>
      </c>
      <c r="P14" s="126">
        <f t="shared" si="1"/>
        <v>0</v>
      </c>
      <c r="Q14" s="126">
        <f t="shared" si="1"/>
        <v>0</v>
      </c>
      <c r="R14" s="11"/>
      <c r="BL14" s="5"/>
    </row>
    <row r="15" spans="2:18" s="6" customFormat="1" ht="26.25" customHeight="1">
      <c r="B15" s="11"/>
      <c r="C15" s="242" t="s">
        <v>186</v>
      </c>
      <c r="D15" s="242"/>
      <c r="E15" s="242"/>
      <c r="F15" s="242"/>
      <c r="G15" s="242"/>
      <c r="H15" s="242"/>
      <c r="I15" s="242"/>
      <c r="J15" s="242"/>
      <c r="K15" s="123"/>
      <c r="L15" s="123"/>
      <c r="M15" s="123"/>
      <c r="N15" s="123"/>
      <c r="O15" s="123"/>
      <c r="P15" s="125"/>
      <c r="Q15" s="125"/>
      <c r="R15" s="11"/>
    </row>
    <row r="16" spans="2:18" s="6" customFormat="1" ht="1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2:18" s="6" customFormat="1" ht="12">
      <c r="B17" s="11"/>
      <c r="C17" s="12" t="s">
        <v>187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s="6" customFormat="1" ht="5.25" customHeight="1">
      <c r="B18" s="11"/>
      <c r="C18" s="1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2:18" s="6" customFormat="1" ht="33.75" customHeight="1">
      <c r="B19" s="11"/>
      <c r="C19" s="242" t="s">
        <v>16</v>
      </c>
      <c r="D19" s="245" t="s">
        <v>117</v>
      </c>
      <c r="E19" s="245"/>
      <c r="F19" s="245" t="s">
        <v>17</v>
      </c>
      <c r="G19" s="245"/>
      <c r="H19" s="245"/>
      <c r="I19" s="245" t="s">
        <v>118</v>
      </c>
      <c r="J19" s="245" t="s">
        <v>119</v>
      </c>
      <c r="K19" s="246" t="s">
        <v>120</v>
      </c>
      <c r="L19" s="247"/>
      <c r="M19" s="247"/>
      <c r="N19" s="247"/>
      <c r="O19" s="247"/>
      <c r="P19" s="247"/>
      <c r="Q19" s="248"/>
      <c r="R19" s="11"/>
    </row>
    <row r="20" spans="2:18" s="6" customFormat="1" ht="1.5" customHeight="1">
      <c r="B20" s="11"/>
      <c r="C20" s="242"/>
      <c r="D20" s="245"/>
      <c r="E20" s="245"/>
      <c r="F20" s="245"/>
      <c r="G20" s="245"/>
      <c r="H20" s="245"/>
      <c r="I20" s="245"/>
      <c r="J20" s="245"/>
      <c r="K20" s="88"/>
      <c r="L20" s="86"/>
      <c r="M20" s="86"/>
      <c r="N20" s="86"/>
      <c r="O20" s="86"/>
      <c r="P20" s="86"/>
      <c r="Q20" s="87"/>
      <c r="R20" s="11"/>
    </row>
    <row r="21" spans="2:18" s="6" customFormat="1" ht="24" customHeight="1">
      <c r="B21" s="11"/>
      <c r="C21" s="242"/>
      <c r="D21" s="245"/>
      <c r="E21" s="245"/>
      <c r="F21" s="245"/>
      <c r="G21" s="245"/>
      <c r="H21" s="245"/>
      <c r="I21" s="245"/>
      <c r="J21" s="245"/>
      <c r="K21" s="8" t="str">
        <f>+K6</f>
        <v>Rok poprzedni</v>
      </c>
      <c r="L21" s="8" t="s">
        <v>18</v>
      </c>
      <c r="M21" s="8" t="s">
        <v>19</v>
      </c>
      <c r="N21" s="8" t="s">
        <v>19</v>
      </c>
      <c r="O21" s="8" t="s">
        <v>19</v>
      </c>
      <c r="P21" s="8" t="s">
        <v>19</v>
      </c>
      <c r="Q21" s="8" t="s">
        <v>19</v>
      </c>
      <c r="R21" s="11"/>
    </row>
    <row r="22" spans="2:20" s="6" customFormat="1" ht="17.25" customHeight="1">
      <c r="B22" s="11"/>
      <c r="C22" s="242"/>
      <c r="D22" s="245"/>
      <c r="E22" s="245"/>
      <c r="F22" s="245"/>
      <c r="G22" s="245"/>
      <c r="H22" s="245"/>
      <c r="I22" s="245"/>
      <c r="J22" s="245"/>
      <c r="K22" s="9">
        <f>+K7</f>
        <v>2011</v>
      </c>
      <c r="L22" s="9">
        <f>+L7</f>
        <v>2012</v>
      </c>
      <c r="M22" s="9">
        <f>M7</f>
        <v>2013</v>
      </c>
      <c r="N22" s="9">
        <f>M22+1</f>
        <v>2014</v>
      </c>
      <c r="O22" s="9">
        <f>N22+1</f>
        <v>2015</v>
      </c>
      <c r="P22" s="9">
        <f>O22+1</f>
        <v>2016</v>
      </c>
      <c r="Q22" s="9">
        <f>P22+1</f>
        <v>2017</v>
      </c>
      <c r="R22" s="11"/>
      <c r="T22" s="6">
        <v>1</v>
      </c>
    </row>
    <row r="23" spans="2:28" s="6" customFormat="1" ht="25.5" customHeight="1">
      <c r="B23" s="11"/>
      <c r="C23" s="60">
        <v>1</v>
      </c>
      <c r="D23" s="186"/>
      <c r="E23" s="186"/>
      <c r="F23" s="186"/>
      <c r="G23" s="186"/>
      <c r="H23" s="186"/>
      <c r="I23" s="100"/>
      <c r="J23" s="127"/>
      <c r="K23" s="125"/>
      <c r="L23" s="127"/>
      <c r="M23" s="127"/>
      <c r="N23" s="127"/>
      <c r="O23" s="127"/>
      <c r="P23" s="127"/>
      <c r="Q23" s="127"/>
      <c r="R23" s="11"/>
      <c r="U23" s="6">
        <f aca="true" t="shared" si="2" ref="U23:AB23">J23</f>
        <v>0</v>
      </c>
      <c r="V23" s="6">
        <f t="shared" si="2"/>
        <v>0</v>
      </c>
      <c r="W23" s="6">
        <f t="shared" si="2"/>
        <v>0</v>
      </c>
      <c r="X23" s="6">
        <f t="shared" si="2"/>
        <v>0</v>
      </c>
      <c r="Y23" s="6">
        <f t="shared" si="2"/>
        <v>0</v>
      </c>
      <c r="Z23" s="6">
        <f t="shared" si="2"/>
        <v>0</v>
      </c>
      <c r="AA23" s="6">
        <f t="shared" si="2"/>
        <v>0</v>
      </c>
      <c r="AB23" s="6">
        <f t="shared" si="2"/>
        <v>0</v>
      </c>
    </row>
    <row r="24" spans="2:20" s="6" customFormat="1" ht="24.75" customHeight="1">
      <c r="B24" s="11"/>
      <c r="C24" s="249" t="s">
        <v>20</v>
      </c>
      <c r="D24" s="250"/>
      <c r="E24" s="250"/>
      <c r="F24" s="250"/>
      <c r="G24" s="250"/>
      <c r="H24" s="250"/>
      <c r="I24" s="251"/>
      <c r="J24" s="128">
        <f aca="true" t="shared" si="3" ref="J24:Q24">U10</f>
        <v>0</v>
      </c>
      <c r="K24" s="128">
        <f t="shared" si="3"/>
        <v>0</v>
      </c>
      <c r="L24" s="128">
        <f t="shared" si="3"/>
        <v>0</v>
      </c>
      <c r="M24" s="128">
        <f t="shared" si="3"/>
        <v>0</v>
      </c>
      <c r="N24" s="128">
        <f t="shared" si="3"/>
        <v>0</v>
      </c>
      <c r="O24" s="128">
        <f t="shared" si="3"/>
        <v>0</v>
      </c>
      <c r="P24" s="128">
        <f t="shared" si="3"/>
        <v>0</v>
      </c>
      <c r="Q24" s="128">
        <f t="shared" si="3"/>
        <v>0</v>
      </c>
      <c r="R24" s="11"/>
      <c r="T24" s="6">
        <v>2</v>
      </c>
    </row>
    <row r="25" spans="2:18" s="6" customFormat="1" ht="28.5" customHeight="1">
      <c r="B25" s="11"/>
      <c r="C25" s="253" t="s">
        <v>124</v>
      </c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11"/>
    </row>
    <row r="26" spans="2:18" s="6" customFormat="1" ht="12.75" customHeight="1">
      <c r="B26" s="11"/>
      <c r="C26" s="245" t="s">
        <v>16</v>
      </c>
      <c r="D26" s="252" t="str">
        <f>+K21</f>
        <v>Rok poprzedni</v>
      </c>
      <c r="E26" s="252"/>
      <c r="F26" s="252" t="str">
        <f>+L21</f>
        <v>Rok bieżący</v>
      </c>
      <c r="G26" s="252"/>
      <c r="H26" s="252" t="str">
        <f>+M21</f>
        <v>Rok</v>
      </c>
      <c r="I26" s="252"/>
      <c r="J26" s="252" t="str">
        <f>+N21</f>
        <v>Rok</v>
      </c>
      <c r="K26" s="252"/>
      <c r="L26" s="252" t="str">
        <f>+O21</f>
        <v>Rok</v>
      </c>
      <c r="M26" s="252"/>
      <c r="N26" s="252" t="str">
        <f>+P21</f>
        <v>Rok</v>
      </c>
      <c r="O26" s="252"/>
      <c r="P26" s="252" t="str">
        <f>+Q21</f>
        <v>Rok</v>
      </c>
      <c r="Q26" s="252"/>
      <c r="R26" s="11"/>
    </row>
    <row r="27" spans="2:18" s="6" customFormat="1" ht="12.75" customHeight="1">
      <c r="B27" s="11"/>
      <c r="C27" s="245"/>
      <c r="D27" s="255">
        <f>+K22</f>
        <v>2011</v>
      </c>
      <c r="E27" s="255"/>
      <c r="F27" s="255">
        <f>+L22</f>
        <v>2012</v>
      </c>
      <c r="G27" s="255"/>
      <c r="H27" s="255">
        <f>+M22</f>
        <v>2013</v>
      </c>
      <c r="I27" s="255"/>
      <c r="J27" s="255">
        <f>+N22</f>
        <v>2014</v>
      </c>
      <c r="K27" s="255"/>
      <c r="L27" s="255">
        <f>+O22</f>
        <v>2015</v>
      </c>
      <c r="M27" s="255"/>
      <c r="N27" s="255">
        <f>+P22</f>
        <v>2016</v>
      </c>
      <c r="O27" s="255"/>
      <c r="P27" s="255">
        <f>+Q22</f>
        <v>2017</v>
      </c>
      <c r="Q27" s="255"/>
      <c r="R27" s="11"/>
    </row>
    <row r="28" spans="2:20" s="6" customFormat="1" ht="20.25" customHeight="1">
      <c r="B28" s="11"/>
      <c r="C28" s="245"/>
      <c r="D28" s="61" t="s">
        <v>125</v>
      </c>
      <c r="E28" s="61" t="s">
        <v>126</v>
      </c>
      <c r="F28" s="61" t="s">
        <v>125</v>
      </c>
      <c r="G28" s="61" t="s">
        <v>126</v>
      </c>
      <c r="H28" s="61" t="s">
        <v>125</v>
      </c>
      <c r="I28" s="61" t="s">
        <v>126</v>
      </c>
      <c r="J28" s="61" t="s">
        <v>125</v>
      </c>
      <c r="K28" s="61" t="s">
        <v>126</v>
      </c>
      <c r="L28" s="61" t="s">
        <v>125</v>
      </c>
      <c r="M28" s="61" t="s">
        <v>126</v>
      </c>
      <c r="N28" s="61" t="s">
        <v>125</v>
      </c>
      <c r="O28" s="61" t="s">
        <v>126</v>
      </c>
      <c r="P28" s="61" t="s">
        <v>125</v>
      </c>
      <c r="Q28" s="61" t="s">
        <v>126</v>
      </c>
      <c r="R28" s="11"/>
      <c r="T28" s="6">
        <v>3</v>
      </c>
    </row>
    <row r="29" spans="2:42" s="6" customFormat="1" ht="28.5" customHeight="1">
      <c r="B29" s="11"/>
      <c r="C29" s="60">
        <v>1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1"/>
      <c r="AC29" s="6">
        <f aca="true" t="shared" si="4" ref="AC29:AP29">+D29</f>
        <v>0</v>
      </c>
      <c r="AD29" s="6">
        <f t="shared" si="4"/>
        <v>0</v>
      </c>
      <c r="AE29" s="6">
        <f t="shared" si="4"/>
        <v>0</v>
      </c>
      <c r="AF29" s="6">
        <f t="shared" si="4"/>
        <v>0</v>
      </c>
      <c r="AG29" s="6">
        <f t="shared" si="4"/>
        <v>0</v>
      </c>
      <c r="AH29" s="6">
        <f t="shared" si="4"/>
        <v>0</v>
      </c>
      <c r="AI29" s="6">
        <f t="shared" si="4"/>
        <v>0</v>
      </c>
      <c r="AJ29" s="6">
        <f t="shared" si="4"/>
        <v>0</v>
      </c>
      <c r="AK29" s="6">
        <f t="shared" si="4"/>
        <v>0</v>
      </c>
      <c r="AL29" s="6">
        <f t="shared" si="4"/>
        <v>0</v>
      </c>
      <c r="AM29" s="6">
        <f t="shared" si="4"/>
        <v>0</v>
      </c>
      <c r="AN29" s="6">
        <f t="shared" si="4"/>
        <v>0</v>
      </c>
      <c r="AO29" s="6">
        <f t="shared" si="4"/>
        <v>0</v>
      </c>
      <c r="AP29" s="6">
        <f t="shared" si="4"/>
        <v>0</v>
      </c>
    </row>
    <row r="30" spans="2:20" s="6" customFormat="1" ht="28.5" customHeight="1">
      <c r="B30" s="11"/>
      <c r="C30" s="90" t="s">
        <v>20</v>
      </c>
      <c r="D30" s="128">
        <f>+AC10</f>
        <v>0</v>
      </c>
      <c r="E30" s="128">
        <f aca="true" t="shared" si="5" ref="E30:Q30">+AD10</f>
        <v>0</v>
      </c>
      <c r="F30" s="128">
        <f t="shared" si="5"/>
        <v>0</v>
      </c>
      <c r="G30" s="128">
        <f t="shared" si="5"/>
        <v>0</v>
      </c>
      <c r="H30" s="128">
        <f t="shared" si="5"/>
        <v>0</v>
      </c>
      <c r="I30" s="128">
        <f t="shared" si="5"/>
        <v>0</v>
      </c>
      <c r="J30" s="128">
        <f t="shared" si="5"/>
        <v>0</v>
      </c>
      <c r="K30" s="128">
        <f t="shared" si="5"/>
        <v>0</v>
      </c>
      <c r="L30" s="128">
        <f t="shared" si="5"/>
        <v>0</v>
      </c>
      <c r="M30" s="128">
        <f t="shared" si="5"/>
        <v>0</v>
      </c>
      <c r="N30" s="128">
        <f t="shared" si="5"/>
        <v>0</v>
      </c>
      <c r="O30" s="128">
        <f t="shared" si="5"/>
        <v>0</v>
      </c>
      <c r="P30" s="128">
        <f t="shared" si="5"/>
        <v>0</v>
      </c>
      <c r="Q30" s="128">
        <f t="shared" si="5"/>
        <v>0</v>
      </c>
      <c r="R30" s="11"/>
      <c r="T30" s="6">
        <v>4</v>
      </c>
    </row>
    <row r="31" spans="2:18" s="6" customFormat="1" ht="1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3:7" s="6" customFormat="1" ht="12">
      <c r="C32" s="1"/>
      <c r="D32" s="1"/>
      <c r="E32" s="1"/>
      <c r="F32" s="1"/>
      <c r="G32" s="1"/>
    </row>
    <row r="33" spans="3:7" s="6" customFormat="1" ht="15" customHeight="1">
      <c r="C33" s="2"/>
      <c r="D33" s="1"/>
      <c r="E33" s="1"/>
      <c r="F33" s="1"/>
      <c r="G33" s="1"/>
    </row>
    <row r="34" spans="3:9" s="6" customFormat="1" ht="12" hidden="1">
      <c r="C34" s="254"/>
      <c r="D34" s="254"/>
      <c r="E34" s="254"/>
      <c r="F34" s="254"/>
      <c r="G34" s="254"/>
      <c r="H34" s="254"/>
      <c r="I34" s="254"/>
    </row>
    <row r="35" s="6" customFormat="1" ht="12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="6" customFormat="1" ht="9.75" customHeight="1" hidden="1"/>
    <row r="52" s="6" customFormat="1" ht="9.75" customHeight="1" hidden="1"/>
    <row r="53" s="6" customFormat="1" ht="9.75" customHeight="1" hidden="1"/>
    <row r="54" s="6" customFormat="1" ht="9.75" customHeight="1" hidden="1"/>
    <row r="55" s="6" customFormat="1" ht="9.75" customHeight="1" hidden="1"/>
    <row r="56" s="6" customFormat="1" ht="9.75" customHeight="1" hidden="1"/>
    <row r="57" s="6" customFormat="1" ht="9.75" customHeight="1" hidden="1"/>
    <row r="58" s="6" customFormat="1" ht="9.75" customHeight="1" hidden="1"/>
    <row r="59" s="6" customFormat="1" ht="9.75" customHeight="1" hidden="1"/>
    <row r="60" s="6" customFormat="1" ht="9.75" customHeight="1" hidden="1"/>
    <row r="61" s="6" customFormat="1" ht="9.75" customHeight="1" hidden="1"/>
    <row r="62" s="6" customFormat="1" ht="9.75" customHeight="1" hidden="1"/>
    <row r="63" s="6" customFormat="1" ht="9.75" customHeight="1" hidden="1"/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I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I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I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I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I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I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I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I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I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I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I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I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I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L280" s="6"/>
      <c r="AM280" s="6"/>
    </row>
    <row r="281" spans="32:39" ht="9.75" customHeight="1" hidden="1">
      <c r="AF281" s="6"/>
      <c r="AG281" s="6"/>
      <c r="AH281" s="6"/>
      <c r="AJ281" s="6"/>
      <c r="AK281" s="6"/>
      <c r="AL281" s="6"/>
      <c r="AM281" s="6"/>
    </row>
    <row r="282" spans="32:39" ht="9.75" customHeight="1" hidden="1">
      <c r="AF282" s="6"/>
      <c r="AG282" s="6"/>
      <c r="AH282" s="6"/>
      <c r="AJ282" s="6"/>
      <c r="AK282" s="6"/>
      <c r="AL282" s="6"/>
      <c r="AM282" s="6"/>
    </row>
    <row r="283" spans="32:39" ht="9.75" customHeight="1" hidden="1">
      <c r="AF283" s="6"/>
      <c r="AG283" s="6"/>
      <c r="AH283" s="6"/>
      <c r="AJ283" s="6"/>
      <c r="AK283" s="6"/>
      <c r="AL283" s="6"/>
      <c r="AM283" s="6"/>
    </row>
    <row r="284" spans="32:39" ht="9.75" customHeight="1" hidden="1">
      <c r="AF284" s="6"/>
      <c r="AG284" s="6"/>
      <c r="AH284" s="6"/>
      <c r="AJ284" s="6"/>
      <c r="AK284" s="6"/>
      <c r="AL284" s="6"/>
      <c r="AM284" s="6"/>
    </row>
    <row r="285" spans="32:39" ht="9.75" customHeight="1" hidden="1">
      <c r="AF285" s="6"/>
      <c r="AG285" s="6"/>
      <c r="AH285" s="6"/>
      <c r="AJ285" s="6"/>
      <c r="AK285" s="6"/>
      <c r="AL285" s="6"/>
      <c r="AM285" s="6"/>
    </row>
    <row r="286" spans="32:39" ht="9.75" customHeight="1" hidden="1">
      <c r="AF286" s="6"/>
      <c r="AG286" s="6"/>
      <c r="AH286" s="6"/>
      <c r="AJ286" s="6"/>
      <c r="AK286" s="6"/>
      <c r="AL286" s="6"/>
      <c r="AM286" s="6"/>
    </row>
    <row r="287" spans="32:39" ht="9.75" customHeight="1" hidden="1">
      <c r="AF287" s="6"/>
      <c r="AG287" s="6"/>
      <c r="AH287" s="6"/>
      <c r="AJ287" s="6"/>
      <c r="AK287" s="6"/>
      <c r="AL287" s="6"/>
      <c r="AM287" s="6"/>
    </row>
    <row r="288" spans="32:39" ht="9.75" customHeight="1" hidden="1">
      <c r="AF288" s="6"/>
      <c r="AG288" s="6"/>
      <c r="AH288" s="6"/>
      <c r="AJ288" s="6"/>
      <c r="AK288" s="6"/>
      <c r="AL288" s="6"/>
      <c r="AM288" s="6"/>
    </row>
    <row r="289" spans="32:39" ht="9.75" customHeight="1" hidden="1">
      <c r="AF289" s="6"/>
      <c r="AG289" s="6"/>
      <c r="AH289" s="6"/>
      <c r="AJ289" s="6"/>
      <c r="AK289" s="6"/>
      <c r="AL289" s="6"/>
      <c r="AM289" s="6"/>
    </row>
    <row r="290" spans="32:39" ht="9.75" customHeight="1" hidden="1">
      <c r="AF290" s="6"/>
      <c r="AG290" s="6"/>
      <c r="AH290" s="6"/>
      <c r="AJ290" s="6"/>
      <c r="AK290" s="6"/>
      <c r="AL290" s="6"/>
      <c r="AM290" s="6"/>
    </row>
    <row r="291" spans="32:39" ht="9.75" customHeight="1" hidden="1">
      <c r="AF291" s="6"/>
      <c r="AG291" s="6"/>
      <c r="AH291" s="6"/>
      <c r="AJ291" s="6"/>
      <c r="AK291" s="6"/>
      <c r="AL291" s="6"/>
      <c r="AM291" s="6"/>
    </row>
    <row r="292" spans="32:39" ht="9.75" customHeight="1" hidden="1">
      <c r="AF292" s="6"/>
      <c r="AG292" s="6"/>
      <c r="AH292" s="6"/>
      <c r="AJ292" s="6"/>
      <c r="AK292" s="6"/>
      <c r="AL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9" ht="9.75" customHeight="1" hidden="1">
      <c r="AF642" s="6"/>
      <c r="AG642" s="6"/>
      <c r="AH642" s="6"/>
      <c r="AJ642" s="6"/>
      <c r="AK642" s="6"/>
      <c r="AM642" s="6"/>
    </row>
    <row r="643" spans="32:39" ht="9.75" customHeight="1" hidden="1">
      <c r="AF643" s="6"/>
      <c r="AG643" s="6"/>
      <c r="AH643" s="6"/>
      <c r="AJ643" s="6"/>
      <c r="AK643" s="6"/>
      <c r="AM643" s="6"/>
    </row>
    <row r="644" spans="32:39" ht="9.75" customHeight="1" hidden="1">
      <c r="AF644" s="6"/>
      <c r="AG644" s="6"/>
      <c r="AH644" s="6"/>
      <c r="AJ644" s="6"/>
      <c r="AK644" s="6"/>
      <c r="AM644" s="6"/>
    </row>
    <row r="645" spans="32:39" ht="9.75" customHeight="1" hidden="1">
      <c r="AF645" s="6"/>
      <c r="AG645" s="6"/>
      <c r="AH645" s="6"/>
      <c r="AJ645" s="6"/>
      <c r="AK645" s="6"/>
      <c r="AM645" s="6"/>
    </row>
    <row r="646" spans="32:39" ht="9.75" customHeight="1" hidden="1">
      <c r="AF646" s="6"/>
      <c r="AG646" s="6"/>
      <c r="AH646" s="6"/>
      <c r="AJ646" s="6"/>
      <c r="AK646" s="6"/>
      <c r="AM646" s="6"/>
    </row>
    <row r="647" spans="32:39" ht="9.75" customHeight="1" hidden="1">
      <c r="AF647" s="6"/>
      <c r="AG647" s="6"/>
      <c r="AH647" s="6"/>
      <c r="AJ647" s="6"/>
      <c r="AK647" s="6"/>
      <c r="AM647" s="6"/>
    </row>
    <row r="648" spans="32:39" ht="9.75" customHeight="1" hidden="1">
      <c r="AF648" s="6"/>
      <c r="AG648" s="6"/>
      <c r="AH648" s="6"/>
      <c r="AJ648" s="6"/>
      <c r="AK648" s="6"/>
      <c r="AM648" s="6"/>
    </row>
    <row r="649" spans="32:39" ht="9.75" customHeight="1" hidden="1">
      <c r="AF649" s="6"/>
      <c r="AG649" s="6"/>
      <c r="AH649" s="6"/>
      <c r="AJ649" s="6"/>
      <c r="AK649" s="6"/>
      <c r="AM649" s="6"/>
    </row>
    <row r="650" spans="32:39" ht="9.75" customHeight="1" hidden="1">
      <c r="AF650" s="6"/>
      <c r="AG650" s="6"/>
      <c r="AH650" s="6"/>
      <c r="AJ650" s="6"/>
      <c r="AK650" s="6"/>
      <c r="AM650" s="6"/>
    </row>
    <row r="651" spans="32:39" ht="9.75" customHeight="1" hidden="1">
      <c r="AF651" s="6"/>
      <c r="AG651" s="6"/>
      <c r="AH651" s="6"/>
      <c r="AJ651" s="6"/>
      <c r="AK651" s="6"/>
      <c r="AM651" s="6"/>
    </row>
    <row r="652" spans="32:39" ht="9.75" customHeight="1" hidden="1">
      <c r="AF652" s="6"/>
      <c r="AG652" s="6"/>
      <c r="AH652" s="6"/>
      <c r="AJ652" s="6"/>
      <c r="AK652" s="6"/>
      <c r="AM652" s="6"/>
    </row>
    <row r="653" spans="32:39" ht="9.75" customHeight="1" hidden="1">
      <c r="AF653" s="6"/>
      <c r="AG653" s="6"/>
      <c r="AH653" s="6"/>
      <c r="AJ653" s="6"/>
      <c r="AK653" s="6"/>
      <c r="AM653" s="6"/>
    </row>
    <row r="654" spans="32:39" ht="9.75" customHeight="1" hidden="1">
      <c r="AF654" s="6"/>
      <c r="AG654" s="6"/>
      <c r="AH654" s="6"/>
      <c r="AJ654" s="6"/>
      <c r="AK654" s="6"/>
      <c r="AM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7" ht="9.75" customHeight="1" hidden="1">
      <c r="AF752" s="6"/>
      <c r="AG752" s="6"/>
      <c r="AH752" s="6"/>
      <c r="AJ752" s="6"/>
      <c r="AK752" s="6"/>
    </row>
    <row r="753" spans="32:37" ht="9.75" customHeight="1" hidden="1">
      <c r="AF753" s="6"/>
      <c r="AG753" s="6"/>
      <c r="AH753" s="6"/>
      <c r="AJ753" s="6"/>
      <c r="AK753" s="6"/>
    </row>
    <row r="754" spans="32:37" ht="9.75" customHeight="1" hidden="1">
      <c r="AF754" s="6"/>
      <c r="AG754" s="6"/>
      <c r="AH754" s="6"/>
      <c r="AJ754" s="6"/>
      <c r="AK754" s="6"/>
    </row>
    <row r="755" spans="32:37" ht="9.75" customHeight="1" hidden="1">
      <c r="AF755" s="6"/>
      <c r="AG755" s="6"/>
      <c r="AH755" s="6"/>
      <c r="AJ755" s="6"/>
      <c r="AK755" s="6"/>
    </row>
    <row r="756" spans="32:37" ht="9.75" customHeight="1" hidden="1">
      <c r="AF756" s="6"/>
      <c r="AG756" s="6"/>
      <c r="AH756" s="6"/>
      <c r="AJ756" s="6"/>
      <c r="AK756" s="6"/>
    </row>
    <row r="757" spans="32:37" ht="9.75" customHeight="1" hidden="1">
      <c r="AF757" s="6"/>
      <c r="AG757" s="6"/>
      <c r="AH757" s="6"/>
      <c r="AJ757" s="6"/>
      <c r="AK757" s="6"/>
    </row>
    <row r="758" spans="32:37" ht="9.75" customHeight="1" hidden="1">
      <c r="AF758" s="6"/>
      <c r="AG758" s="6"/>
      <c r="AH758" s="6"/>
      <c r="AJ758" s="6"/>
      <c r="AK758" s="6"/>
    </row>
    <row r="759" spans="32:37" ht="9.75" customHeight="1" hidden="1">
      <c r="AF759" s="6"/>
      <c r="AG759" s="6"/>
      <c r="AH759" s="6"/>
      <c r="AJ759" s="6"/>
      <c r="AK759" s="6"/>
    </row>
    <row r="760" spans="32:37" ht="9.75" customHeight="1" hidden="1">
      <c r="AF760" s="6"/>
      <c r="AG760" s="6"/>
      <c r="AH760" s="6"/>
      <c r="AJ760" s="6"/>
      <c r="AK760" s="6"/>
    </row>
    <row r="761" spans="32:37" ht="9.75" customHeight="1" hidden="1">
      <c r="AF761" s="6"/>
      <c r="AG761" s="6"/>
      <c r="AH761" s="6"/>
      <c r="AJ761" s="6"/>
      <c r="AK761" s="6"/>
    </row>
    <row r="762" spans="32:37" ht="9.75" customHeight="1" hidden="1">
      <c r="AF762" s="6"/>
      <c r="AG762" s="6"/>
      <c r="AH762" s="6"/>
      <c r="AJ762" s="6"/>
      <c r="AK762" s="6"/>
    </row>
    <row r="763" spans="32:37" ht="9.75" customHeight="1" hidden="1">
      <c r="AF763" s="6"/>
      <c r="AG763" s="6"/>
      <c r="AH763" s="6"/>
      <c r="AJ763" s="6"/>
      <c r="AK763" s="6"/>
    </row>
    <row r="764" spans="32:37" ht="9.75" customHeight="1" hidden="1">
      <c r="AF764" s="6"/>
      <c r="AG764" s="6"/>
      <c r="AH764" s="6"/>
      <c r="AJ764" s="6"/>
      <c r="AK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6" ht="9.75" customHeight="1" hidden="1">
      <c r="AF1027" s="6"/>
      <c r="AG1027" s="6"/>
      <c r="AH1027" s="6"/>
      <c r="AJ1027" s="6"/>
    </row>
    <row r="1028" spans="32:36" ht="9.75" customHeight="1" hidden="1">
      <c r="AF1028" s="6"/>
      <c r="AG1028" s="6"/>
      <c r="AH1028" s="6"/>
      <c r="AJ1028" s="6"/>
    </row>
    <row r="1029" spans="32:36" ht="9.75" customHeight="1" hidden="1">
      <c r="AF1029" s="6"/>
      <c r="AG1029" s="6"/>
      <c r="AH1029" s="6"/>
      <c r="AJ1029" s="6"/>
    </row>
    <row r="1030" spans="32:36" ht="9.75" customHeight="1" hidden="1">
      <c r="AF1030" s="6"/>
      <c r="AG1030" s="6"/>
      <c r="AH1030" s="6"/>
      <c r="AJ1030" s="6"/>
    </row>
    <row r="1031" spans="32:36" ht="9.75" customHeight="1" hidden="1">
      <c r="AF1031" s="6"/>
      <c r="AG1031" s="6"/>
      <c r="AH1031" s="6"/>
      <c r="AJ1031" s="6"/>
    </row>
    <row r="1032" spans="32:36" ht="9.75" customHeight="1" hidden="1">
      <c r="AF1032" s="6"/>
      <c r="AG1032" s="6"/>
      <c r="AH1032" s="6"/>
      <c r="AJ1032" s="6"/>
    </row>
    <row r="1033" spans="32:36" ht="9.75" customHeight="1" hidden="1">
      <c r="AF1033" s="6"/>
      <c r="AG1033" s="6"/>
      <c r="AH1033" s="6"/>
      <c r="AJ1033" s="6"/>
    </row>
    <row r="1034" spans="32:36" ht="9.75" customHeight="1" hidden="1">
      <c r="AF1034" s="6"/>
      <c r="AG1034" s="6"/>
      <c r="AH1034" s="6"/>
      <c r="AJ1034" s="6"/>
    </row>
    <row r="1035" spans="32:36" ht="9.75" customHeight="1" hidden="1">
      <c r="AF1035" s="6"/>
      <c r="AG1035" s="6"/>
      <c r="AH1035" s="6"/>
      <c r="AJ1035" s="6"/>
    </row>
    <row r="1036" spans="32:36" ht="9.75" customHeight="1" hidden="1">
      <c r="AF1036" s="6"/>
      <c r="AG1036" s="6"/>
      <c r="AH1036" s="6"/>
      <c r="AJ1036" s="6"/>
    </row>
    <row r="1037" spans="32:36" ht="9.75" customHeight="1" hidden="1">
      <c r="AF1037" s="6"/>
      <c r="AG1037" s="6"/>
      <c r="AH1037" s="6"/>
      <c r="AJ1037" s="6"/>
    </row>
    <row r="1038" spans="32:36" ht="9.75" customHeight="1" hidden="1">
      <c r="AF1038" s="6"/>
      <c r="AG1038" s="6"/>
      <c r="AH1038" s="6"/>
      <c r="AJ1038" s="6"/>
    </row>
    <row r="1039" spans="32:36" ht="9.75" customHeight="1" hidden="1">
      <c r="AF1039" s="6"/>
      <c r="AG1039" s="6"/>
      <c r="AH1039" s="6"/>
      <c r="AJ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4" ht="9.75" customHeight="1" hidden="1">
      <c r="AF2462" s="6"/>
      <c r="AG2462" s="6"/>
      <c r="AH2462" s="6"/>
    </row>
    <row r="2463" spans="32:34" ht="9.75" customHeight="1" hidden="1">
      <c r="AF2463" s="6"/>
      <c r="AG2463" s="6"/>
      <c r="AH2463" s="6"/>
    </row>
    <row r="2464" spans="32:34" ht="9.75" customHeight="1" hidden="1">
      <c r="AF2464" s="6"/>
      <c r="AG2464" s="6"/>
      <c r="AH2464" s="6"/>
    </row>
    <row r="2465" spans="32:34" ht="9.75" customHeight="1" hidden="1">
      <c r="AF2465" s="6"/>
      <c r="AG2465" s="6"/>
      <c r="AH2465" s="6"/>
    </row>
    <row r="2466" spans="32:34" ht="9.75" customHeight="1" hidden="1">
      <c r="AF2466" s="6"/>
      <c r="AG2466" s="6"/>
      <c r="AH2466" s="6"/>
    </row>
    <row r="2467" spans="32:34" ht="9.75" customHeight="1" hidden="1">
      <c r="AF2467" s="6"/>
      <c r="AG2467" s="6"/>
      <c r="AH2467" s="6"/>
    </row>
    <row r="2468" spans="32:34" ht="9.75" customHeight="1" hidden="1">
      <c r="AF2468" s="6"/>
      <c r="AG2468" s="6"/>
      <c r="AH2468" s="6"/>
    </row>
    <row r="2469" spans="32:34" ht="9.75" customHeight="1" hidden="1">
      <c r="AF2469" s="6"/>
      <c r="AG2469" s="6"/>
      <c r="AH2469" s="6"/>
    </row>
    <row r="2470" spans="32:34" ht="9.75" customHeight="1" hidden="1">
      <c r="AF2470" s="6"/>
      <c r="AG2470" s="6"/>
      <c r="AH2470" s="6"/>
    </row>
    <row r="2471" spans="32:34" ht="9.75" customHeight="1" hidden="1">
      <c r="AF2471" s="6"/>
      <c r="AG2471" s="6"/>
      <c r="AH2471" s="6"/>
    </row>
    <row r="2472" spans="32:34" ht="9.75" customHeight="1" hidden="1">
      <c r="AF2472" s="6"/>
      <c r="AG2472" s="6"/>
      <c r="AH2472" s="6"/>
    </row>
    <row r="2473" spans="32:34" ht="9.75" customHeight="1" hidden="1">
      <c r="AF2473" s="6"/>
      <c r="AG2473" s="6"/>
      <c r="AH2473" s="6"/>
    </row>
    <row r="2474" spans="32:34" ht="9.75" customHeight="1" hidden="1">
      <c r="AF2474" s="6"/>
      <c r="AG2474" s="6"/>
      <c r="AH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spans="32:33" ht="9.75" customHeight="1" hidden="1">
      <c r="AF4234" s="6"/>
      <c r="AG4234" s="6"/>
    </row>
    <row r="4235" spans="32:33" ht="9.75" customHeight="1" hidden="1">
      <c r="AF4235" s="6"/>
      <c r="AG4235" s="6"/>
    </row>
    <row r="4236" spans="32:33" ht="9.75" customHeight="1" hidden="1">
      <c r="AF4236" s="6"/>
      <c r="AG4236" s="6"/>
    </row>
    <row r="4237" spans="32:33" ht="9.75" customHeight="1" hidden="1">
      <c r="AF4237" s="6"/>
      <c r="AG4237" s="6"/>
    </row>
    <row r="4238" spans="32:33" ht="9.75" customHeight="1" hidden="1">
      <c r="AF4238" s="6"/>
      <c r="AG4238" s="6"/>
    </row>
    <row r="4239" spans="32:33" ht="9.75" customHeight="1" hidden="1">
      <c r="AF4239" s="6"/>
      <c r="AG4239" s="6"/>
    </row>
    <row r="4240" spans="32:33" ht="9.75" customHeight="1" hidden="1">
      <c r="AF4240" s="6"/>
      <c r="AG4240" s="6"/>
    </row>
    <row r="4241" spans="32:33" ht="9.75" customHeight="1" hidden="1">
      <c r="AF4241" s="6"/>
      <c r="AG4241" s="6"/>
    </row>
    <row r="4242" spans="32:33" ht="9.75" customHeight="1" hidden="1">
      <c r="AF4242" s="6"/>
      <c r="AG4242" s="6"/>
    </row>
    <row r="4243" spans="32:33" ht="9.75" customHeight="1" hidden="1">
      <c r="AF4243" s="6"/>
      <c r="AG4243" s="6"/>
    </row>
    <row r="4244" spans="32:33" ht="9.75" customHeight="1" hidden="1">
      <c r="AF4244" s="6"/>
      <c r="AG4244" s="6"/>
    </row>
    <row r="4245" spans="32:33" ht="9.75" customHeight="1" hidden="1">
      <c r="AF4245" s="6"/>
      <c r="AG4245" s="6"/>
    </row>
    <row r="4246" spans="32:33" ht="9.75" customHeight="1" hidden="1">
      <c r="AF4246" s="6"/>
      <c r="AG4246" s="6"/>
    </row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</sheetData>
  <sheetProtection password="CCD0" sheet="1" objects="1" scenarios="1" formatCells="0" formatColumns="0" formatRows="0" insertColumns="0" insertRows="0" deleteColumns="0" deleteRows="0"/>
  <mergeCells count="37">
    <mergeCell ref="P27:Q27"/>
    <mergeCell ref="L26:M26"/>
    <mergeCell ref="L27:M27"/>
    <mergeCell ref="F27:G27"/>
    <mergeCell ref="N27:O27"/>
    <mergeCell ref="H27:I27"/>
    <mergeCell ref="N26:O26"/>
    <mergeCell ref="P26:Q26"/>
    <mergeCell ref="C34:I34"/>
    <mergeCell ref="C19:C22"/>
    <mergeCell ref="J19:J22"/>
    <mergeCell ref="I19:I22"/>
    <mergeCell ref="C26:C28"/>
    <mergeCell ref="D26:E26"/>
    <mergeCell ref="D27:E27"/>
    <mergeCell ref="D19:E22"/>
    <mergeCell ref="J26:K26"/>
    <mergeCell ref="J27:K27"/>
    <mergeCell ref="C24:I24"/>
    <mergeCell ref="H26:I26"/>
    <mergeCell ref="D23:E23"/>
    <mergeCell ref="F23:H23"/>
    <mergeCell ref="C25:Q25"/>
    <mergeCell ref="F26:G26"/>
    <mergeCell ref="C14:J14"/>
    <mergeCell ref="C15:J15"/>
    <mergeCell ref="K19:Q19"/>
    <mergeCell ref="F19:H22"/>
    <mergeCell ref="C6:J7"/>
    <mergeCell ref="D8:J8"/>
    <mergeCell ref="D9:J9"/>
    <mergeCell ref="D10:D13"/>
    <mergeCell ref="E10:J10"/>
    <mergeCell ref="E11:J11"/>
    <mergeCell ref="E12:J12"/>
    <mergeCell ref="E13:J13"/>
    <mergeCell ref="C8:C13"/>
  </mergeCells>
  <hyperlinks>
    <hyperlink ref="S1" location="PF2!A1" display="następna"/>
    <hyperlink ref="A1" location="'Zakres rzeczowy'!A1" display="poprzednia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4"/>
  <headerFooter alignWithMargins="0">
    <oddFooter>&amp;L PROW_413_311/12/02/EPO&amp;RStrona 6 z 10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A1:AY4233"/>
  <sheetViews>
    <sheetView showRowColHeaders="0" zoomScale="92" zoomScaleNormal="92" workbookViewId="0" topLeftCell="A1">
      <selection activeCell="O15" sqref="O15"/>
    </sheetView>
  </sheetViews>
  <sheetFormatPr defaultColWidth="0" defaultRowHeight="9.75" customHeight="1" zeroHeight="1"/>
  <cols>
    <col min="1" max="1" width="9.8515625" style="5" customWidth="1"/>
    <col min="2" max="2" width="2.8515625" style="5" customWidth="1"/>
    <col min="3" max="3" width="6.7109375" style="5" customWidth="1"/>
    <col min="4" max="7" width="6.28125" style="5" customWidth="1"/>
    <col min="8" max="17" width="11.7109375" style="5" customWidth="1"/>
    <col min="18" max="18" width="2.7109375" style="5" customWidth="1"/>
    <col min="19" max="19" width="10.71093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">
      <c r="B4" s="11"/>
      <c r="C4" s="12" t="s">
        <v>127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2:40" s="6" customFormat="1" ht="5.25" customHeight="1">
      <c r="B5" s="11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U5" s="6">
        <f>+SUM(U10:U457)</f>
        <v>0</v>
      </c>
      <c r="AC5" s="6">
        <f>+SUM(AC10:AC457)</f>
        <v>0</v>
      </c>
      <c r="AD5" s="6">
        <f aca="true" t="shared" si="0" ref="AD5:AN5">+SUM(AD10:AD457)</f>
        <v>0</v>
      </c>
      <c r="AE5" s="6">
        <f t="shared" si="0"/>
        <v>0</v>
      </c>
      <c r="AF5" s="6">
        <f t="shared" si="0"/>
        <v>0</v>
      </c>
      <c r="AG5" s="6">
        <f t="shared" si="0"/>
        <v>0</v>
      </c>
      <c r="AH5" s="6">
        <f t="shared" si="0"/>
        <v>0</v>
      </c>
      <c r="AI5" s="6">
        <f t="shared" si="0"/>
        <v>0</v>
      </c>
      <c r="AJ5" s="6">
        <f t="shared" si="0"/>
        <v>0</v>
      </c>
      <c r="AK5" s="6">
        <f t="shared" si="0"/>
        <v>0</v>
      </c>
      <c r="AL5" s="6">
        <f t="shared" si="0"/>
        <v>0</v>
      </c>
      <c r="AM5" s="6">
        <f t="shared" si="0"/>
        <v>0</v>
      </c>
      <c r="AN5" s="6">
        <f t="shared" si="0"/>
        <v>0</v>
      </c>
    </row>
    <row r="6" spans="2:18" s="6" customFormat="1" ht="15" customHeight="1">
      <c r="B6" s="11"/>
      <c r="C6" s="245" t="s">
        <v>16</v>
      </c>
      <c r="D6" s="245" t="s">
        <v>128</v>
      </c>
      <c r="E6" s="245"/>
      <c r="F6" s="245"/>
      <c r="G6" s="245"/>
      <c r="H6" s="245" t="s">
        <v>129</v>
      </c>
      <c r="I6" s="245"/>
      <c r="J6" s="245"/>
      <c r="K6" s="245"/>
      <c r="L6" s="245"/>
      <c r="M6" s="245"/>
      <c r="N6" s="245" t="s">
        <v>67</v>
      </c>
      <c r="O6" s="245"/>
      <c r="P6" s="245" t="s">
        <v>68</v>
      </c>
      <c r="Q6" s="245"/>
      <c r="R6" s="11"/>
    </row>
    <row r="7" spans="2:18" s="6" customFormat="1" ht="1.5" customHeight="1">
      <c r="B7" s="11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11"/>
    </row>
    <row r="8" spans="2:18" s="6" customFormat="1" ht="14.25" customHeight="1">
      <c r="B8" s="11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11"/>
    </row>
    <row r="9" spans="2:20" s="6" customFormat="1" ht="17.25" customHeight="1">
      <c r="B9" s="11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11"/>
      <c r="T9" s="6">
        <v>1</v>
      </c>
    </row>
    <row r="10" spans="2:21" s="6" customFormat="1" ht="25.5" customHeight="1">
      <c r="B10" s="11"/>
      <c r="C10" s="60">
        <v>1</v>
      </c>
      <c r="D10" s="269"/>
      <c r="E10" s="269"/>
      <c r="F10" s="269"/>
      <c r="G10" s="269"/>
      <c r="H10" s="186"/>
      <c r="I10" s="186"/>
      <c r="J10" s="186"/>
      <c r="K10" s="186"/>
      <c r="L10" s="186"/>
      <c r="M10" s="186"/>
      <c r="N10" s="186"/>
      <c r="O10" s="186"/>
      <c r="P10" s="271"/>
      <c r="Q10" s="271"/>
      <c r="R10" s="11"/>
      <c r="U10" s="6">
        <f>+P10</f>
        <v>0</v>
      </c>
    </row>
    <row r="11" spans="2:20" s="6" customFormat="1" ht="24.75" customHeight="1">
      <c r="B11" s="11"/>
      <c r="C11" s="270" t="s">
        <v>20</v>
      </c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58">
        <f>+U5</f>
        <v>0</v>
      </c>
      <c r="Q11" s="258"/>
      <c r="R11" s="11"/>
      <c r="T11" s="6">
        <v>2</v>
      </c>
    </row>
    <row r="12" spans="2:18" s="6" customFormat="1" ht="28.5" customHeight="1">
      <c r="B12" s="11"/>
      <c r="C12" s="253" t="s">
        <v>124</v>
      </c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11"/>
    </row>
    <row r="13" spans="2:18" s="6" customFormat="1" ht="12.75" customHeight="1">
      <c r="B13" s="11"/>
      <c r="C13" s="245" t="s">
        <v>16</v>
      </c>
      <c r="D13" s="263" t="s">
        <v>18</v>
      </c>
      <c r="E13" s="264"/>
      <c r="F13" s="264"/>
      <c r="G13" s="265"/>
      <c r="H13" s="252" t="s">
        <v>19</v>
      </c>
      <c r="I13" s="252"/>
      <c r="J13" s="252" t="str">
        <f>+H13</f>
        <v>Rok</v>
      </c>
      <c r="K13" s="252"/>
      <c r="L13" s="252" t="str">
        <f>+J13</f>
        <v>Rok</v>
      </c>
      <c r="M13" s="252"/>
      <c r="N13" s="252" t="str">
        <f>+L13</f>
        <v>Rok</v>
      </c>
      <c r="O13" s="252"/>
      <c r="P13" s="252" t="str">
        <f>+N13</f>
        <v>Rok</v>
      </c>
      <c r="Q13" s="252"/>
      <c r="R13" s="11"/>
    </row>
    <row r="14" spans="2:18" s="6" customFormat="1" ht="12.75" customHeight="1">
      <c r="B14" s="11"/>
      <c r="C14" s="245"/>
      <c r="D14" s="266">
        <f>+'PF1 ŚWiO'!L7</f>
        <v>2012</v>
      </c>
      <c r="E14" s="267"/>
      <c r="F14" s="267"/>
      <c r="G14" s="268"/>
      <c r="H14" s="255">
        <f>+D14+1</f>
        <v>2013</v>
      </c>
      <c r="I14" s="255"/>
      <c r="J14" s="255">
        <f>+H14+1</f>
        <v>2014</v>
      </c>
      <c r="K14" s="255"/>
      <c r="L14" s="255">
        <f>+J14+1</f>
        <v>2015</v>
      </c>
      <c r="M14" s="255"/>
      <c r="N14" s="255">
        <f>+L14+1</f>
        <v>2016</v>
      </c>
      <c r="O14" s="255"/>
      <c r="P14" s="255">
        <f>+N14+1</f>
        <v>2017</v>
      </c>
      <c r="Q14" s="255"/>
      <c r="R14" s="11"/>
    </row>
    <row r="15" spans="2:20" s="6" customFormat="1" ht="20.25" customHeight="1">
      <c r="B15" s="11"/>
      <c r="C15" s="245"/>
      <c r="D15" s="261" t="s">
        <v>125</v>
      </c>
      <c r="E15" s="262"/>
      <c r="F15" s="261" t="s">
        <v>126</v>
      </c>
      <c r="G15" s="262"/>
      <c r="H15" s="61" t="s">
        <v>125</v>
      </c>
      <c r="I15" s="61" t="s">
        <v>126</v>
      </c>
      <c r="J15" s="61" t="s">
        <v>125</v>
      </c>
      <c r="K15" s="61" t="s">
        <v>126</v>
      </c>
      <c r="L15" s="61" t="s">
        <v>125</v>
      </c>
      <c r="M15" s="61" t="s">
        <v>126</v>
      </c>
      <c r="N15" s="61" t="s">
        <v>125</v>
      </c>
      <c r="O15" s="61" t="s">
        <v>126</v>
      </c>
      <c r="P15" s="61" t="s">
        <v>125</v>
      </c>
      <c r="Q15" s="61" t="s">
        <v>126</v>
      </c>
      <c r="R15" s="11"/>
      <c r="T15" s="6">
        <v>3</v>
      </c>
    </row>
    <row r="16" spans="2:40" s="6" customFormat="1" ht="28.5" customHeight="1">
      <c r="B16" s="11"/>
      <c r="C16" s="60">
        <v>1</v>
      </c>
      <c r="D16" s="259"/>
      <c r="E16" s="260"/>
      <c r="F16" s="259"/>
      <c r="G16" s="260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1"/>
      <c r="AC16" s="6">
        <f>+D16</f>
        <v>0</v>
      </c>
      <c r="AD16" s="6">
        <f>+F16</f>
        <v>0</v>
      </c>
      <c r="AE16" s="6">
        <f>+H16</f>
        <v>0</v>
      </c>
      <c r="AF16" s="6">
        <f aca="true" t="shared" si="1" ref="AF16:AN16">+I16</f>
        <v>0</v>
      </c>
      <c r="AG16" s="6">
        <f t="shared" si="1"/>
        <v>0</v>
      </c>
      <c r="AH16" s="6">
        <f t="shared" si="1"/>
        <v>0</v>
      </c>
      <c r="AI16" s="6">
        <f t="shared" si="1"/>
        <v>0</v>
      </c>
      <c r="AJ16" s="6">
        <f t="shared" si="1"/>
        <v>0</v>
      </c>
      <c r="AK16" s="6">
        <f t="shared" si="1"/>
        <v>0</v>
      </c>
      <c r="AL16" s="6">
        <f t="shared" si="1"/>
        <v>0</v>
      </c>
      <c r="AM16" s="6">
        <f t="shared" si="1"/>
        <v>0</v>
      </c>
      <c r="AN16" s="6">
        <f t="shared" si="1"/>
        <v>0</v>
      </c>
    </row>
    <row r="17" spans="2:20" s="6" customFormat="1" ht="28.5" customHeight="1">
      <c r="B17" s="11"/>
      <c r="C17" s="90" t="s">
        <v>20</v>
      </c>
      <c r="D17" s="256">
        <f>+AC5</f>
        <v>0</v>
      </c>
      <c r="E17" s="257"/>
      <c r="F17" s="256">
        <f>+AD5</f>
        <v>0</v>
      </c>
      <c r="G17" s="257"/>
      <c r="H17" s="143">
        <f>+AE5</f>
        <v>0</v>
      </c>
      <c r="I17" s="143">
        <f aca="true" t="shared" si="2" ref="I17:Q17">+AF5</f>
        <v>0</v>
      </c>
      <c r="J17" s="143">
        <f t="shared" si="2"/>
        <v>0</v>
      </c>
      <c r="K17" s="143">
        <f t="shared" si="2"/>
        <v>0</v>
      </c>
      <c r="L17" s="143">
        <f t="shared" si="2"/>
        <v>0</v>
      </c>
      <c r="M17" s="143">
        <f t="shared" si="2"/>
        <v>0</v>
      </c>
      <c r="N17" s="143">
        <f t="shared" si="2"/>
        <v>0</v>
      </c>
      <c r="O17" s="143">
        <f t="shared" si="2"/>
        <v>0</v>
      </c>
      <c r="P17" s="143">
        <f t="shared" si="2"/>
        <v>0</v>
      </c>
      <c r="Q17" s="143">
        <f t="shared" si="2"/>
        <v>0</v>
      </c>
      <c r="R17" s="11"/>
      <c r="T17" s="6">
        <v>4</v>
      </c>
    </row>
    <row r="18" spans="2:18" s="6" customFormat="1" ht="1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3:7" s="6" customFormat="1" ht="12">
      <c r="C19" s="1"/>
      <c r="D19" s="1"/>
      <c r="E19" s="1"/>
      <c r="F19" s="1"/>
      <c r="G19" s="1"/>
    </row>
    <row r="20" spans="3:7" s="6" customFormat="1" ht="15" customHeight="1">
      <c r="C20" s="2"/>
      <c r="D20" s="1"/>
      <c r="E20" s="1"/>
      <c r="F20" s="1"/>
      <c r="G20" s="1"/>
    </row>
    <row r="21" spans="3:9" s="6" customFormat="1" ht="12" hidden="1">
      <c r="C21" s="254"/>
      <c r="D21" s="254"/>
      <c r="E21" s="254"/>
      <c r="F21" s="254"/>
      <c r="G21" s="254"/>
      <c r="H21" s="254"/>
      <c r="I21" s="254"/>
    </row>
    <row r="22" s="6" customFormat="1" ht="12" hidden="1"/>
    <row r="23" s="6" customFormat="1" ht="9.75" customHeight="1" hidden="1"/>
    <row r="24" s="6" customFormat="1" ht="9.75" customHeight="1" hidden="1"/>
    <row r="25" s="6" customFormat="1" ht="9.75" customHeight="1" hidden="1"/>
    <row r="26" s="6" customFormat="1" ht="9.75" customHeight="1" hidden="1"/>
    <row r="27" s="6" customFormat="1" ht="9.75" customHeight="1" hidden="1"/>
    <row r="28" s="6" customFormat="1" ht="9.75" customHeight="1" hidden="1"/>
    <row r="29" s="6" customFormat="1" ht="9.75" customHeight="1" hidden="1"/>
    <row r="30" s="6" customFormat="1" ht="9.75" customHeight="1" hidden="1"/>
    <row r="31" s="6" customFormat="1" ht="9.75" customHeight="1" hidden="1"/>
    <row r="32" s="6" customFormat="1" ht="9.75" customHeight="1" hidden="1"/>
    <row r="33" s="6" customFormat="1" ht="9.75" customHeight="1" hidden="1"/>
    <row r="34" s="6" customFormat="1" ht="9.75" customHeight="1" hidden="1"/>
    <row r="35" s="6" customFormat="1" ht="9.75" customHeight="1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pans="32:39" ht="9.75" customHeight="1" hidden="1">
      <c r="AF51" s="6"/>
      <c r="AG51" s="6"/>
      <c r="AH51" s="6"/>
      <c r="AI51" s="6"/>
      <c r="AJ51" s="6"/>
      <c r="AK51" s="6"/>
      <c r="AL51" s="6"/>
      <c r="AM51" s="6"/>
    </row>
    <row r="52" spans="32:39" ht="9.75" customHeight="1" hidden="1">
      <c r="AF52" s="6"/>
      <c r="AG52" s="6"/>
      <c r="AH52" s="6"/>
      <c r="AI52" s="6"/>
      <c r="AJ52" s="6"/>
      <c r="AK52" s="6"/>
      <c r="AL52" s="6"/>
      <c r="AM52" s="6"/>
    </row>
    <row r="53" spans="32:39" ht="9.75" customHeight="1" hidden="1">
      <c r="AF53" s="6"/>
      <c r="AG53" s="6"/>
      <c r="AH53" s="6"/>
      <c r="AI53" s="6"/>
      <c r="AJ53" s="6"/>
      <c r="AK53" s="6"/>
      <c r="AL53" s="6"/>
      <c r="AM53" s="6"/>
    </row>
    <row r="54" spans="32:39" ht="9.75" customHeight="1" hidden="1">
      <c r="AF54" s="6"/>
      <c r="AG54" s="6"/>
      <c r="AH54" s="6"/>
      <c r="AI54" s="6"/>
      <c r="AJ54" s="6"/>
      <c r="AK54" s="6"/>
      <c r="AL54" s="6"/>
      <c r="AM54" s="6"/>
    </row>
    <row r="55" spans="32:39" ht="9.75" customHeight="1" hidden="1">
      <c r="AF55" s="6"/>
      <c r="AG55" s="6"/>
      <c r="AH55" s="6"/>
      <c r="AI55" s="6"/>
      <c r="AJ55" s="6"/>
      <c r="AK55" s="6"/>
      <c r="AL55" s="6"/>
      <c r="AM55" s="6"/>
    </row>
    <row r="56" spans="32:39" ht="9.75" customHeight="1" hidden="1">
      <c r="AF56" s="6"/>
      <c r="AG56" s="6"/>
      <c r="AH56" s="6"/>
      <c r="AI56" s="6"/>
      <c r="AJ56" s="6"/>
      <c r="AK56" s="6"/>
      <c r="AL56" s="6"/>
      <c r="AM56" s="6"/>
    </row>
    <row r="57" spans="32:39" ht="9.75" customHeight="1" hidden="1">
      <c r="AF57" s="6"/>
      <c r="AG57" s="6"/>
      <c r="AH57" s="6"/>
      <c r="AI57" s="6"/>
      <c r="AJ57" s="6"/>
      <c r="AK57" s="6"/>
      <c r="AL57" s="6"/>
      <c r="AM57" s="6"/>
    </row>
    <row r="58" spans="32:39" ht="9.75" customHeight="1" hidden="1">
      <c r="AF58" s="6"/>
      <c r="AG58" s="6"/>
      <c r="AH58" s="6"/>
      <c r="AI58" s="6"/>
      <c r="AJ58" s="6"/>
      <c r="AK58" s="6"/>
      <c r="AL58" s="6"/>
      <c r="AM58" s="6"/>
    </row>
    <row r="59" spans="32:39" ht="9.75" customHeight="1" hidden="1">
      <c r="AF59" s="6"/>
      <c r="AG59" s="6"/>
      <c r="AH59" s="6"/>
      <c r="AI59" s="6"/>
      <c r="AJ59" s="6"/>
      <c r="AK59" s="6"/>
      <c r="AL59" s="6"/>
      <c r="AM59" s="6"/>
    </row>
    <row r="60" spans="32:39" ht="9.75" customHeight="1" hidden="1">
      <c r="AF60" s="6"/>
      <c r="AG60" s="6"/>
      <c r="AH60" s="6"/>
      <c r="AI60" s="6"/>
      <c r="AJ60" s="6"/>
      <c r="AK60" s="6"/>
      <c r="AL60" s="6"/>
      <c r="AM60" s="6"/>
    </row>
    <row r="61" spans="32:39" ht="9.75" customHeight="1" hidden="1">
      <c r="AF61" s="6"/>
      <c r="AG61" s="6"/>
      <c r="AH61" s="6"/>
      <c r="AI61" s="6"/>
      <c r="AJ61" s="6"/>
      <c r="AK61" s="6"/>
      <c r="AL61" s="6"/>
      <c r="AM61" s="6"/>
    </row>
    <row r="62" spans="32:39" ht="9.75" customHeight="1" hidden="1">
      <c r="AF62" s="6"/>
      <c r="AG62" s="6"/>
      <c r="AH62" s="6"/>
      <c r="AI62" s="6"/>
      <c r="AJ62" s="6"/>
      <c r="AK62" s="6"/>
      <c r="AL62" s="6"/>
      <c r="AM62" s="6"/>
    </row>
    <row r="63" spans="32:39" ht="9.75" customHeight="1" hidden="1">
      <c r="AF63" s="6"/>
      <c r="AG63" s="6"/>
      <c r="AH63" s="6"/>
      <c r="AI63" s="6"/>
      <c r="AJ63" s="6"/>
      <c r="AK63" s="6"/>
      <c r="AL63" s="6"/>
      <c r="AM63" s="6"/>
    </row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M280" s="6"/>
    </row>
    <row r="281" spans="32:39" ht="9.75" customHeight="1" hidden="1">
      <c r="AF281" s="6"/>
      <c r="AG281" s="6"/>
      <c r="AH281" s="6"/>
      <c r="AJ281" s="6"/>
      <c r="AK281" s="6"/>
      <c r="AM281" s="6"/>
    </row>
    <row r="282" spans="32:39" ht="9.75" customHeight="1" hidden="1">
      <c r="AF282" s="6"/>
      <c r="AG282" s="6"/>
      <c r="AH282" s="6"/>
      <c r="AJ282" s="6"/>
      <c r="AK282" s="6"/>
      <c r="AM282" s="6"/>
    </row>
    <row r="283" spans="32:39" ht="9.75" customHeight="1" hidden="1">
      <c r="AF283" s="6"/>
      <c r="AG283" s="6"/>
      <c r="AH283" s="6"/>
      <c r="AJ283" s="6"/>
      <c r="AK283" s="6"/>
      <c r="AM283" s="6"/>
    </row>
    <row r="284" spans="32:39" ht="9.75" customHeight="1" hidden="1">
      <c r="AF284" s="6"/>
      <c r="AG284" s="6"/>
      <c r="AH284" s="6"/>
      <c r="AJ284" s="6"/>
      <c r="AK284" s="6"/>
      <c r="AM284" s="6"/>
    </row>
    <row r="285" spans="32:39" ht="9.75" customHeight="1" hidden="1">
      <c r="AF285" s="6"/>
      <c r="AG285" s="6"/>
      <c r="AH285" s="6"/>
      <c r="AJ285" s="6"/>
      <c r="AK285" s="6"/>
      <c r="AM285" s="6"/>
    </row>
    <row r="286" spans="32:39" ht="9.75" customHeight="1" hidden="1">
      <c r="AF286" s="6"/>
      <c r="AG286" s="6"/>
      <c r="AH286" s="6"/>
      <c r="AJ286" s="6"/>
      <c r="AK286" s="6"/>
      <c r="AM286" s="6"/>
    </row>
    <row r="287" spans="32:39" ht="9.75" customHeight="1" hidden="1">
      <c r="AF287" s="6"/>
      <c r="AG287" s="6"/>
      <c r="AH287" s="6"/>
      <c r="AJ287" s="6"/>
      <c r="AK287" s="6"/>
      <c r="AM287" s="6"/>
    </row>
    <row r="288" spans="32:39" ht="9.75" customHeight="1" hidden="1">
      <c r="AF288" s="6"/>
      <c r="AG288" s="6"/>
      <c r="AH288" s="6"/>
      <c r="AJ288" s="6"/>
      <c r="AK288" s="6"/>
      <c r="AM288" s="6"/>
    </row>
    <row r="289" spans="32:39" ht="9.75" customHeight="1" hidden="1">
      <c r="AF289" s="6"/>
      <c r="AG289" s="6"/>
      <c r="AH289" s="6"/>
      <c r="AJ289" s="6"/>
      <c r="AK289" s="6"/>
      <c r="AM289" s="6"/>
    </row>
    <row r="290" spans="32:39" ht="9.75" customHeight="1" hidden="1">
      <c r="AF290" s="6"/>
      <c r="AG290" s="6"/>
      <c r="AH290" s="6"/>
      <c r="AJ290" s="6"/>
      <c r="AK290" s="6"/>
      <c r="AM290" s="6"/>
    </row>
    <row r="291" spans="32:39" ht="9.75" customHeight="1" hidden="1">
      <c r="AF291" s="6"/>
      <c r="AG291" s="6"/>
      <c r="AH291" s="6"/>
      <c r="AJ291" s="6"/>
      <c r="AK291" s="6"/>
      <c r="AM291" s="6"/>
    </row>
    <row r="292" spans="32:39" ht="9.75" customHeight="1" hidden="1">
      <c r="AF292" s="6"/>
      <c r="AG292" s="6"/>
      <c r="AH292" s="6"/>
      <c r="AJ292" s="6"/>
      <c r="AK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7" ht="9.75" customHeight="1" hidden="1">
      <c r="AF642" s="6"/>
      <c r="AG642" s="6"/>
      <c r="AH642" s="6"/>
      <c r="AJ642" s="6"/>
      <c r="AK642" s="6"/>
    </row>
    <row r="643" spans="32:37" ht="9.75" customHeight="1" hidden="1">
      <c r="AF643" s="6"/>
      <c r="AG643" s="6"/>
      <c r="AH643" s="6"/>
      <c r="AJ643" s="6"/>
      <c r="AK643" s="6"/>
    </row>
    <row r="644" spans="32:37" ht="9.75" customHeight="1" hidden="1">
      <c r="AF644" s="6"/>
      <c r="AG644" s="6"/>
      <c r="AH644" s="6"/>
      <c r="AJ644" s="6"/>
      <c r="AK644" s="6"/>
    </row>
    <row r="645" spans="32:37" ht="9.75" customHeight="1" hidden="1">
      <c r="AF645" s="6"/>
      <c r="AG645" s="6"/>
      <c r="AH645" s="6"/>
      <c r="AJ645" s="6"/>
      <c r="AK645" s="6"/>
    </row>
    <row r="646" spans="32:37" ht="9.75" customHeight="1" hidden="1">
      <c r="AF646" s="6"/>
      <c r="AG646" s="6"/>
      <c r="AH646" s="6"/>
      <c r="AJ646" s="6"/>
      <c r="AK646" s="6"/>
    </row>
    <row r="647" spans="32:37" ht="9.75" customHeight="1" hidden="1">
      <c r="AF647" s="6"/>
      <c r="AG647" s="6"/>
      <c r="AH647" s="6"/>
      <c r="AJ647" s="6"/>
      <c r="AK647" s="6"/>
    </row>
    <row r="648" spans="32:37" ht="9.75" customHeight="1" hidden="1">
      <c r="AF648" s="6"/>
      <c r="AG648" s="6"/>
      <c r="AH648" s="6"/>
      <c r="AJ648" s="6"/>
      <c r="AK648" s="6"/>
    </row>
    <row r="649" spans="32:37" ht="9.75" customHeight="1" hidden="1">
      <c r="AF649" s="6"/>
      <c r="AG649" s="6"/>
      <c r="AH649" s="6"/>
      <c r="AJ649" s="6"/>
      <c r="AK649" s="6"/>
    </row>
    <row r="650" spans="32:37" ht="9.75" customHeight="1" hidden="1">
      <c r="AF650" s="6"/>
      <c r="AG650" s="6"/>
      <c r="AH650" s="6"/>
      <c r="AJ650" s="6"/>
      <c r="AK650" s="6"/>
    </row>
    <row r="651" spans="32:37" ht="9.75" customHeight="1" hidden="1">
      <c r="AF651" s="6"/>
      <c r="AG651" s="6"/>
      <c r="AH651" s="6"/>
      <c r="AJ651" s="6"/>
      <c r="AK651" s="6"/>
    </row>
    <row r="652" spans="32:37" ht="9.75" customHeight="1" hidden="1">
      <c r="AF652" s="6"/>
      <c r="AG652" s="6"/>
      <c r="AH652" s="6"/>
      <c r="AJ652" s="6"/>
      <c r="AK652" s="6"/>
    </row>
    <row r="653" spans="32:37" ht="9.75" customHeight="1" hidden="1">
      <c r="AF653" s="6"/>
      <c r="AG653" s="6"/>
      <c r="AH653" s="6"/>
      <c r="AJ653" s="6"/>
      <c r="AK653" s="6"/>
    </row>
    <row r="654" spans="32:37" ht="9.75" customHeight="1" hidden="1">
      <c r="AF654" s="6"/>
      <c r="AG654" s="6"/>
      <c r="AH654" s="6"/>
      <c r="AJ654" s="6"/>
      <c r="AK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6" ht="9.75" customHeight="1" hidden="1">
      <c r="AF752" s="6"/>
      <c r="AG752" s="6"/>
      <c r="AH752" s="6"/>
      <c r="AJ752" s="6"/>
    </row>
    <row r="753" spans="32:36" ht="9.75" customHeight="1" hidden="1">
      <c r="AF753" s="6"/>
      <c r="AG753" s="6"/>
      <c r="AH753" s="6"/>
      <c r="AJ753" s="6"/>
    </row>
    <row r="754" spans="32:36" ht="9.75" customHeight="1" hidden="1">
      <c r="AF754" s="6"/>
      <c r="AG754" s="6"/>
      <c r="AH754" s="6"/>
      <c r="AJ754" s="6"/>
    </row>
    <row r="755" spans="32:36" ht="9.75" customHeight="1" hidden="1">
      <c r="AF755" s="6"/>
      <c r="AG755" s="6"/>
      <c r="AH755" s="6"/>
      <c r="AJ755" s="6"/>
    </row>
    <row r="756" spans="32:36" ht="9.75" customHeight="1" hidden="1">
      <c r="AF756" s="6"/>
      <c r="AG756" s="6"/>
      <c r="AH756" s="6"/>
      <c r="AJ756" s="6"/>
    </row>
    <row r="757" spans="32:36" ht="9.75" customHeight="1" hidden="1">
      <c r="AF757" s="6"/>
      <c r="AG757" s="6"/>
      <c r="AH757" s="6"/>
      <c r="AJ757" s="6"/>
    </row>
    <row r="758" spans="32:36" ht="9.75" customHeight="1" hidden="1">
      <c r="AF758" s="6"/>
      <c r="AG758" s="6"/>
      <c r="AH758" s="6"/>
      <c r="AJ758" s="6"/>
    </row>
    <row r="759" spans="32:36" ht="9.75" customHeight="1" hidden="1">
      <c r="AF759" s="6"/>
      <c r="AG759" s="6"/>
      <c r="AH759" s="6"/>
      <c r="AJ759" s="6"/>
    </row>
    <row r="760" spans="32:36" ht="9.75" customHeight="1" hidden="1">
      <c r="AF760" s="6"/>
      <c r="AG760" s="6"/>
      <c r="AH760" s="6"/>
      <c r="AJ760" s="6"/>
    </row>
    <row r="761" spans="32:36" ht="9.75" customHeight="1" hidden="1">
      <c r="AF761" s="6"/>
      <c r="AG761" s="6"/>
      <c r="AH761" s="6"/>
      <c r="AJ761" s="6"/>
    </row>
    <row r="762" spans="32:36" ht="9.75" customHeight="1" hidden="1">
      <c r="AF762" s="6"/>
      <c r="AG762" s="6"/>
      <c r="AH762" s="6"/>
      <c r="AJ762" s="6"/>
    </row>
    <row r="763" spans="32:36" ht="9.75" customHeight="1" hidden="1">
      <c r="AF763" s="6"/>
      <c r="AG763" s="6"/>
      <c r="AH763" s="6"/>
      <c r="AJ763" s="6"/>
    </row>
    <row r="764" spans="32:36" ht="9.75" customHeight="1" hidden="1">
      <c r="AF764" s="6"/>
      <c r="AG764" s="6"/>
      <c r="AH764" s="6"/>
      <c r="AJ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4" ht="9.75" customHeight="1" hidden="1">
      <c r="AF1027" s="6"/>
      <c r="AG1027" s="6"/>
      <c r="AH1027" s="6"/>
    </row>
    <row r="1028" spans="32:34" ht="9.75" customHeight="1" hidden="1">
      <c r="AF1028" s="6"/>
      <c r="AG1028" s="6"/>
      <c r="AH1028" s="6"/>
    </row>
    <row r="1029" spans="32:34" ht="9.75" customHeight="1" hidden="1">
      <c r="AF1029" s="6"/>
      <c r="AG1029" s="6"/>
      <c r="AH1029" s="6"/>
    </row>
    <row r="1030" spans="32:34" ht="9.75" customHeight="1" hidden="1">
      <c r="AF1030" s="6"/>
      <c r="AG1030" s="6"/>
      <c r="AH1030" s="6"/>
    </row>
    <row r="1031" spans="32:34" ht="9.75" customHeight="1" hidden="1">
      <c r="AF1031" s="6"/>
      <c r="AG1031" s="6"/>
      <c r="AH1031" s="6"/>
    </row>
    <row r="1032" spans="32:34" ht="9.75" customHeight="1" hidden="1">
      <c r="AF1032" s="6"/>
      <c r="AG1032" s="6"/>
      <c r="AH1032" s="6"/>
    </row>
    <row r="1033" spans="32:34" ht="9.75" customHeight="1" hidden="1">
      <c r="AF1033" s="6"/>
      <c r="AG1033" s="6"/>
      <c r="AH1033" s="6"/>
    </row>
    <row r="1034" spans="32:34" ht="9.75" customHeight="1" hidden="1">
      <c r="AF1034" s="6"/>
      <c r="AG1034" s="6"/>
      <c r="AH1034" s="6"/>
    </row>
    <row r="1035" spans="32:34" ht="9.75" customHeight="1" hidden="1">
      <c r="AF1035" s="6"/>
      <c r="AG1035" s="6"/>
      <c r="AH1035" s="6"/>
    </row>
    <row r="1036" spans="32:34" ht="9.75" customHeight="1" hidden="1">
      <c r="AF1036" s="6"/>
      <c r="AG1036" s="6"/>
      <c r="AH1036" s="6"/>
    </row>
    <row r="1037" spans="32:34" ht="9.75" customHeight="1" hidden="1">
      <c r="AF1037" s="6"/>
      <c r="AG1037" s="6"/>
      <c r="AH1037" s="6"/>
    </row>
    <row r="1038" spans="32:34" ht="9.75" customHeight="1" hidden="1">
      <c r="AF1038" s="6"/>
      <c r="AG1038" s="6"/>
      <c r="AH1038" s="6"/>
    </row>
    <row r="1039" spans="32:34" ht="9.75" customHeight="1" hidden="1">
      <c r="AF1039" s="6"/>
      <c r="AG1039" s="6"/>
      <c r="AH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3" ht="9.75" customHeight="1" hidden="1">
      <c r="AF2462" s="6"/>
      <c r="AG2462" s="6"/>
    </row>
    <row r="2463" spans="32:33" ht="9.75" customHeight="1" hidden="1">
      <c r="AF2463" s="6"/>
      <c r="AG2463" s="6"/>
    </row>
    <row r="2464" spans="32:33" ht="9.75" customHeight="1" hidden="1">
      <c r="AF2464" s="6"/>
      <c r="AG2464" s="6"/>
    </row>
    <row r="2465" spans="32:33" ht="9.75" customHeight="1" hidden="1">
      <c r="AF2465" s="6"/>
      <c r="AG2465" s="6"/>
    </row>
    <row r="2466" spans="32:33" ht="9.75" customHeight="1" hidden="1">
      <c r="AF2466" s="6"/>
      <c r="AG2466" s="6"/>
    </row>
    <row r="2467" spans="32:33" ht="9.75" customHeight="1" hidden="1">
      <c r="AF2467" s="6"/>
      <c r="AG2467" s="6"/>
    </row>
    <row r="2468" spans="32:33" ht="9.75" customHeight="1" hidden="1">
      <c r="AF2468" s="6"/>
      <c r="AG2468" s="6"/>
    </row>
    <row r="2469" spans="32:33" ht="9.75" customHeight="1" hidden="1">
      <c r="AF2469" s="6"/>
      <c r="AG2469" s="6"/>
    </row>
    <row r="2470" spans="32:33" ht="9.75" customHeight="1" hidden="1">
      <c r="AF2470" s="6"/>
      <c r="AG2470" s="6"/>
    </row>
    <row r="2471" spans="32:33" ht="9.75" customHeight="1" hidden="1">
      <c r="AF2471" s="6"/>
      <c r="AG2471" s="6"/>
    </row>
    <row r="2472" spans="32:33" ht="9.75" customHeight="1" hidden="1">
      <c r="AF2472" s="6"/>
      <c r="AG2472" s="6"/>
    </row>
    <row r="2473" spans="32:33" ht="9.75" customHeight="1" hidden="1">
      <c r="AF2473" s="6"/>
      <c r="AG2473" s="6"/>
    </row>
    <row r="2474" spans="32:33" ht="9.75" customHeight="1" hidden="1">
      <c r="AF2474" s="6"/>
      <c r="AG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ht="9.75" customHeight="1" hidden="1"/>
    <row r="4235" ht="9.75" customHeight="1" hidden="1"/>
    <row r="4236" ht="9.75" customHeight="1" hidden="1"/>
    <row r="4237" ht="9.75" customHeight="1" hidden="1"/>
    <row r="4238" ht="9.75" customHeight="1" hidden="1"/>
    <row r="4239" ht="9.75" customHeight="1" hidden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</sheetData>
  <sheetProtection password="CCD0" sheet="1" objects="1" scenarios="1" formatCells="0" formatColumns="0" formatRows="0" insertColumns="0" insertRows="0" deleteColumns="0" deleteRows="0"/>
  <mergeCells count="32">
    <mergeCell ref="C6:C9"/>
    <mergeCell ref="P10:Q10"/>
    <mergeCell ref="P6:Q9"/>
    <mergeCell ref="D6:G9"/>
    <mergeCell ref="H6:M9"/>
    <mergeCell ref="N6:O9"/>
    <mergeCell ref="N14:O14"/>
    <mergeCell ref="D13:G13"/>
    <mergeCell ref="D14:G14"/>
    <mergeCell ref="D10:G10"/>
    <mergeCell ref="H10:M10"/>
    <mergeCell ref="J14:K14"/>
    <mergeCell ref="C11:O11"/>
    <mergeCell ref="N13:O13"/>
    <mergeCell ref="J13:K13"/>
    <mergeCell ref="N10:O10"/>
    <mergeCell ref="P11:Q11"/>
    <mergeCell ref="D16:E16"/>
    <mergeCell ref="F16:G16"/>
    <mergeCell ref="C12:Q12"/>
    <mergeCell ref="P13:Q13"/>
    <mergeCell ref="P14:Q14"/>
    <mergeCell ref="L13:M13"/>
    <mergeCell ref="L14:M14"/>
    <mergeCell ref="D15:E15"/>
    <mergeCell ref="F15:G15"/>
    <mergeCell ref="C21:I21"/>
    <mergeCell ref="C13:C15"/>
    <mergeCell ref="D17:E17"/>
    <mergeCell ref="F17:G17"/>
    <mergeCell ref="H13:I13"/>
    <mergeCell ref="H14:I14"/>
  </mergeCells>
  <hyperlinks>
    <hyperlink ref="S1" location="PF1fin!A1" display="następna"/>
    <hyperlink ref="A1" location="'PF1 ŚWiO'!A1" display="poprzednia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headerFooter alignWithMargins="0">
    <oddFooter>&amp;L PROW_413_311/12/02/EPO&amp;RStrona 7 z 10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AX27"/>
  <sheetViews>
    <sheetView workbookViewId="0" topLeftCell="A1">
      <selection activeCell="J11" sqref="J11"/>
    </sheetView>
  </sheetViews>
  <sheetFormatPr defaultColWidth="0" defaultRowHeight="12.75" zeroHeight="1"/>
  <cols>
    <col min="1" max="1" width="9.421875" style="5" customWidth="1"/>
    <col min="2" max="2" width="1.7109375" style="5" customWidth="1"/>
    <col min="3" max="3" width="8.140625" style="5" customWidth="1"/>
    <col min="4" max="7" width="12.7109375" style="5" customWidth="1"/>
    <col min="8" max="13" width="15.00390625" style="5" customWidth="1"/>
    <col min="14" max="14" width="2.140625" style="5" customWidth="1"/>
    <col min="15" max="15" width="9.57421875" style="5" customWidth="1"/>
    <col min="16" max="16384" width="15.7109375" style="5" hidden="1" customWidth="1"/>
  </cols>
  <sheetData>
    <row r="1" spans="1:15" ht="12.75">
      <c r="A1" s="15" t="s">
        <v>49</v>
      </c>
      <c r="O1" s="15" t="s">
        <v>37</v>
      </c>
    </row>
    <row r="2" spans="20:37" ht="12.75">
      <c r="T2" s="5">
        <f>+SUM(W2:AF2)</f>
        <v>0</v>
      </c>
      <c r="W2" s="5">
        <f>+W4*(0.08*(7-W3))</f>
        <v>0</v>
      </c>
      <c r="X2" s="5">
        <f aca="true" t="shared" si="0" ref="X2:AF2">+X4*(0.08*(7-X3))</f>
        <v>0</v>
      </c>
      <c r="Y2" s="5">
        <f t="shared" si="0"/>
        <v>0</v>
      </c>
      <c r="Z2" s="5">
        <f t="shared" si="0"/>
        <v>0</v>
      </c>
      <c r="AA2" s="5">
        <f t="shared" si="0"/>
        <v>0</v>
      </c>
      <c r="AB2" s="5">
        <f t="shared" si="0"/>
        <v>0</v>
      </c>
      <c r="AC2" s="5">
        <f t="shared" si="0"/>
        <v>0</v>
      </c>
      <c r="AD2" s="5">
        <f t="shared" si="0"/>
        <v>0</v>
      </c>
      <c r="AE2" s="5">
        <f t="shared" si="0"/>
        <v>0</v>
      </c>
      <c r="AF2" s="5">
        <f t="shared" si="0"/>
        <v>0</v>
      </c>
      <c r="AG2" s="5">
        <f>+IF(I10-2007&lt;0,0,AG7)</f>
        <v>0</v>
      </c>
      <c r="AH2" s="5">
        <f>+IF(J10-2007&lt;0,0,AH7)</f>
        <v>0</v>
      </c>
      <c r="AI2" s="5">
        <f>+IF(K10-2007&lt;0,0,AI7)</f>
        <v>0</v>
      </c>
      <c r="AJ2" s="5">
        <f>+IF(L10-2007&lt;0,0,AJ7)</f>
        <v>0</v>
      </c>
      <c r="AK2" s="5">
        <f>+IF(M10-2007&lt;0,0,AK7)</f>
        <v>0</v>
      </c>
    </row>
    <row r="3" spans="2:40" ht="12.7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W3" s="5">
        <f>+I10-'PF1 ŚWiO'!$L$7+1</f>
        <v>1</v>
      </c>
      <c r="X3" s="5">
        <f>+J10-'PF1 ŚWiO'!$L$7+1</f>
        <v>2</v>
      </c>
      <c r="Y3" s="5">
        <f>+K10-'PF1 ŚWiO'!$L$7+1</f>
        <v>3</v>
      </c>
      <c r="Z3" s="5">
        <f>+L10-'PF1 ŚWiO'!$L$7+1</f>
        <v>4</v>
      </c>
      <c r="AA3" s="5">
        <f>+M10-'PF1 ŚWiO'!$L$7+1</f>
        <v>5</v>
      </c>
      <c r="AB3" s="5">
        <f aca="true" t="shared" si="1" ref="AB3:AK3">+W3</f>
        <v>1</v>
      </c>
      <c r="AC3" s="5">
        <f t="shared" si="1"/>
        <v>2</v>
      </c>
      <c r="AD3" s="5">
        <f t="shared" si="1"/>
        <v>3</v>
      </c>
      <c r="AE3" s="5">
        <f t="shared" si="1"/>
        <v>4</v>
      </c>
      <c r="AF3" s="5">
        <f t="shared" si="1"/>
        <v>5</v>
      </c>
      <c r="AG3" s="5">
        <f t="shared" si="1"/>
        <v>1</v>
      </c>
      <c r="AH3" s="5">
        <f t="shared" si="1"/>
        <v>2</v>
      </c>
      <c r="AI3" s="5">
        <f t="shared" si="1"/>
        <v>3</v>
      </c>
      <c r="AJ3" s="5">
        <f t="shared" si="1"/>
        <v>4</v>
      </c>
      <c r="AK3" s="5">
        <f t="shared" si="1"/>
        <v>5</v>
      </c>
      <c r="AN3" s="17"/>
    </row>
    <row r="4" spans="2:50" ht="12.75">
      <c r="B4" s="10"/>
      <c r="C4" s="13" t="s">
        <v>13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T4" s="5">
        <f>+SUM(W4:AF4)</f>
        <v>0</v>
      </c>
      <c r="W4" s="5">
        <f aca="true" t="shared" si="2" ref="W4:AF4">+IF(W3&gt;0,W7,0)</f>
        <v>0</v>
      </c>
      <c r="X4" s="5">
        <f t="shared" si="2"/>
        <v>0</v>
      </c>
      <c r="Y4" s="5">
        <f t="shared" si="2"/>
        <v>0</v>
      </c>
      <c r="Z4" s="5">
        <f t="shared" si="2"/>
        <v>0</v>
      </c>
      <c r="AA4" s="5">
        <f t="shared" si="2"/>
        <v>0</v>
      </c>
      <c r="AB4" s="5">
        <f t="shared" si="2"/>
        <v>0</v>
      </c>
      <c r="AC4" s="5">
        <f t="shared" si="2"/>
        <v>0</v>
      </c>
      <c r="AD4" s="5">
        <f t="shared" si="2"/>
        <v>0</v>
      </c>
      <c r="AE4" s="5">
        <f t="shared" si="2"/>
        <v>0</v>
      </c>
      <c r="AF4" s="5">
        <f t="shared" si="2"/>
        <v>0</v>
      </c>
      <c r="AG4" s="5">
        <f>+IF(AB3&gt;1,AG2,SUM($AG$2:AG2))</f>
        <v>0</v>
      </c>
      <c r="AH4" s="5">
        <f>+IF(AC3&gt;1,AH2,SUM($AG$2:AH2))</f>
        <v>0</v>
      </c>
      <c r="AI4" s="5">
        <f>+IF(AD3&gt;1,AI2,SUM($AG$2:AI2))</f>
        <v>0</v>
      </c>
      <c r="AJ4" s="5">
        <f>+IF(AE3&gt;1,AJ2,SUM($AG$2:AJ2))</f>
        <v>0</v>
      </c>
      <c r="AK4" s="5">
        <f>+IF(AF3&gt;1,AK2,SUM($AG$2:AK2))</f>
        <v>0</v>
      </c>
      <c r="AX4" s="6"/>
    </row>
    <row r="5" spans="2:50" ht="12.75">
      <c r="B5" s="10"/>
      <c r="C5" s="1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AX5" s="6"/>
    </row>
    <row r="6" spans="2:37" s="6" customFormat="1" ht="12">
      <c r="B6" s="11"/>
      <c r="C6" s="159" t="s">
        <v>188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T6" s="3" t="s">
        <v>133</v>
      </c>
      <c r="U6" s="3" t="s">
        <v>134</v>
      </c>
      <c r="V6" s="3" t="s">
        <v>135</v>
      </c>
      <c r="W6" s="3" t="s">
        <v>136</v>
      </c>
      <c r="X6" s="3" t="s">
        <v>137</v>
      </c>
      <c r="Y6" s="3" t="s">
        <v>138</v>
      </c>
      <c r="Z6" s="3" t="s">
        <v>139</v>
      </c>
      <c r="AA6" s="3" t="s">
        <v>140</v>
      </c>
      <c r="AB6" s="3" t="s">
        <v>145</v>
      </c>
      <c r="AC6" s="3" t="s">
        <v>141</v>
      </c>
      <c r="AD6" s="3" t="s">
        <v>142</v>
      </c>
      <c r="AE6" s="3" t="s">
        <v>143</v>
      </c>
      <c r="AF6" s="3" t="s">
        <v>144</v>
      </c>
      <c r="AG6" s="3" t="s">
        <v>150</v>
      </c>
      <c r="AH6" s="3" t="s">
        <v>146</v>
      </c>
      <c r="AI6" s="3" t="s">
        <v>147</v>
      </c>
      <c r="AJ6" s="3" t="s">
        <v>148</v>
      </c>
      <c r="AK6" s="3" t="s">
        <v>149</v>
      </c>
    </row>
    <row r="7" spans="2:37" s="6" customFormat="1" ht="12">
      <c r="B7" s="11"/>
      <c r="C7" s="12" t="s">
        <v>205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T7" s="3">
        <f aca="true" t="shared" si="3" ref="T7:AK7">+SUM(T8:T25)</f>
        <v>0</v>
      </c>
      <c r="U7" s="3">
        <f t="shared" si="3"/>
        <v>0</v>
      </c>
      <c r="V7" s="3">
        <f t="shared" si="3"/>
        <v>0</v>
      </c>
      <c r="W7" s="3">
        <f t="shared" si="3"/>
        <v>0</v>
      </c>
      <c r="X7" s="3">
        <f t="shared" si="3"/>
        <v>0</v>
      </c>
      <c r="Y7" s="3">
        <f t="shared" si="3"/>
        <v>0</v>
      </c>
      <c r="Z7" s="3">
        <f t="shared" si="3"/>
        <v>0</v>
      </c>
      <c r="AA7" s="3">
        <f t="shared" si="3"/>
        <v>0</v>
      </c>
      <c r="AB7" s="3">
        <f t="shared" si="3"/>
        <v>0</v>
      </c>
      <c r="AC7" s="3">
        <f t="shared" si="3"/>
        <v>0</v>
      </c>
      <c r="AD7" s="3">
        <f t="shared" si="3"/>
        <v>0</v>
      </c>
      <c r="AE7" s="3">
        <f t="shared" si="3"/>
        <v>0</v>
      </c>
      <c r="AF7" s="3">
        <f t="shared" si="3"/>
        <v>0</v>
      </c>
      <c r="AG7" s="3">
        <f t="shared" si="3"/>
        <v>0</v>
      </c>
      <c r="AH7" s="3">
        <f t="shared" si="3"/>
        <v>0</v>
      </c>
      <c r="AI7" s="3">
        <f t="shared" si="3"/>
        <v>0</v>
      </c>
      <c r="AJ7" s="3">
        <f t="shared" si="3"/>
        <v>0</v>
      </c>
      <c r="AK7" s="3">
        <f t="shared" si="3"/>
        <v>0</v>
      </c>
    </row>
    <row r="8" spans="2:37" s="6" customFormat="1" ht="5.2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2:37" s="6" customFormat="1" ht="28.5" customHeight="1">
      <c r="B9" s="11"/>
      <c r="C9" s="296" t="s">
        <v>70</v>
      </c>
      <c r="D9" s="292" t="s">
        <v>131</v>
      </c>
      <c r="E9" s="293"/>
      <c r="F9" s="293"/>
      <c r="G9" s="293"/>
      <c r="H9" s="296" t="s">
        <v>21</v>
      </c>
      <c r="I9" s="245" t="s">
        <v>45</v>
      </c>
      <c r="J9" s="245"/>
      <c r="K9" s="245"/>
      <c r="L9" s="245"/>
      <c r="M9" s="245"/>
      <c r="N9" s="1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2:37" s="6" customFormat="1" ht="12">
      <c r="B10" s="11"/>
      <c r="C10" s="297"/>
      <c r="D10" s="294"/>
      <c r="E10" s="295"/>
      <c r="F10" s="295"/>
      <c r="G10" s="295"/>
      <c r="H10" s="297"/>
      <c r="I10" s="112">
        <f>+'PF1 ŚWiO'!L7</f>
        <v>2012</v>
      </c>
      <c r="J10" s="55">
        <f>+I10+1</f>
        <v>2013</v>
      </c>
      <c r="K10" s="55">
        <f>+J10+1</f>
        <v>2014</v>
      </c>
      <c r="L10" s="55">
        <f>+K10+1</f>
        <v>2015</v>
      </c>
      <c r="M10" s="55">
        <f>+L10+1</f>
        <v>2016</v>
      </c>
      <c r="N10" s="11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2:37" s="6" customFormat="1" ht="24.75" customHeight="1">
      <c r="B11" s="11"/>
      <c r="C11" s="98"/>
      <c r="D11" s="281"/>
      <c r="E11" s="282"/>
      <c r="F11" s="282"/>
      <c r="G11" s="283"/>
      <c r="H11" s="144">
        <f>I11+J11+K11+L11+M11</f>
        <v>0</v>
      </c>
      <c r="I11" s="113"/>
      <c r="J11" s="145"/>
      <c r="K11" s="145"/>
      <c r="L11" s="145"/>
      <c r="M11" s="145"/>
      <c r="N11" s="11"/>
      <c r="P11" s="6">
        <v>5</v>
      </c>
      <c r="T11" s="3">
        <f>+H11</f>
        <v>0</v>
      </c>
      <c r="U11" s="3"/>
      <c r="V11" s="3"/>
      <c r="W11" s="3">
        <f>+I11</f>
        <v>0</v>
      </c>
      <c r="X11" s="3">
        <f>+J11</f>
        <v>0</v>
      </c>
      <c r="Y11" s="3">
        <f>+K11</f>
        <v>0</v>
      </c>
      <c r="Z11" s="3">
        <f>+L11</f>
        <v>0</v>
      </c>
      <c r="AA11" s="3">
        <f>+M11</f>
        <v>0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2:37" s="6" customFormat="1" ht="15" customHeight="1">
      <c r="B12" s="11"/>
      <c r="C12" s="272" t="s">
        <v>20</v>
      </c>
      <c r="D12" s="273"/>
      <c r="E12" s="273"/>
      <c r="F12" s="273"/>
      <c r="G12" s="273"/>
      <c r="H12" s="144">
        <f>+T7</f>
        <v>0</v>
      </c>
      <c r="I12" s="144">
        <f>+W7</f>
        <v>0</v>
      </c>
      <c r="J12" s="144">
        <f>+X7</f>
        <v>0</v>
      </c>
      <c r="K12" s="144">
        <f>+Y7</f>
        <v>0</v>
      </c>
      <c r="L12" s="144">
        <f>+Z7</f>
        <v>0</v>
      </c>
      <c r="M12" s="144">
        <f>+AA7</f>
        <v>0</v>
      </c>
      <c r="N12" s="11"/>
      <c r="P12" s="6">
        <v>3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2:37" s="6" customFormat="1" ht="15" customHeight="1">
      <c r="B13" s="11"/>
      <c r="C13" s="274" t="s">
        <v>130</v>
      </c>
      <c r="D13" s="275"/>
      <c r="E13" s="275"/>
      <c r="F13" s="275"/>
      <c r="G13" s="276"/>
      <c r="H13" s="93"/>
      <c r="I13" s="93"/>
      <c r="J13" s="61"/>
      <c r="K13" s="61"/>
      <c r="L13" s="61"/>
      <c r="M13" s="61"/>
      <c r="N13" s="1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2:37" s="6" customFormat="1" ht="24.75" customHeight="1">
      <c r="B14" s="11"/>
      <c r="C14" s="99"/>
      <c r="D14" s="279"/>
      <c r="E14" s="279"/>
      <c r="F14" s="279"/>
      <c r="G14" s="279"/>
      <c r="H14" s="144">
        <f>I14+J14+K14+L14+M14</f>
        <v>0</v>
      </c>
      <c r="I14" s="141"/>
      <c r="J14" s="146"/>
      <c r="K14" s="146"/>
      <c r="L14" s="146"/>
      <c r="M14" s="146"/>
      <c r="N14" s="11"/>
      <c r="P14" s="6">
        <v>2</v>
      </c>
      <c r="T14" s="3"/>
      <c r="U14" s="3">
        <f>+H14</f>
        <v>0</v>
      </c>
      <c r="V14" s="3"/>
      <c r="W14" s="3"/>
      <c r="X14" s="3"/>
      <c r="Y14" s="3"/>
      <c r="Z14" s="3"/>
      <c r="AA14" s="3"/>
      <c r="AB14" s="3">
        <f>+I14</f>
        <v>0</v>
      </c>
      <c r="AC14" s="3">
        <f>+J14</f>
        <v>0</v>
      </c>
      <c r="AD14" s="3">
        <f>+K14</f>
        <v>0</v>
      </c>
      <c r="AE14" s="3">
        <f>+L14</f>
        <v>0</v>
      </c>
      <c r="AF14" s="3">
        <f>+M14</f>
        <v>0</v>
      </c>
      <c r="AG14" s="3"/>
      <c r="AH14" s="3"/>
      <c r="AI14" s="3"/>
      <c r="AJ14" s="3"/>
      <c r="AK14" s="3"/>
    </row>
    <row r="15" spans="2:37" s="6" customFormat="1" ht="15" customHeight="1">
      <c r="B15" s="11"/>
      <c r="C15" s="272" t="s">
        <v>20</v>
      </c>
      <c r="D15" s="273"/>
      <c r="E15" s="273"/>
      <c r="F15" s="273"/>
      <c r="G15" s="273"/>
      <c r="H15" s="144">
        <f>+U7</f>
        <v>0</v>
      </c>
      <c r="I15" s="144">
        <f>+AB7</f>
        <v>0</v>
      </c>
      <c r="J15" s="144">
        <f>+AC7</f>
        <v>0</v>
      </c>
      <c r="K15" s="144">
        <f>+AD7</f>
        <v>0</v>
      </c>
      <c r="L15" s="144">
        <f>+AE7</f>
        <v>0</v>
      </c>
      <c r="M15" s="144">
        <f>+AF7</f>
        <v>0</v>
      </c>
      <c r="N15" s="11"/>
      <c r="P15" s="6">
        <v>1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2:37" s="6" customFormat="1" ht="15" customHeight="1">
      <c r="B16" s="11"/>
      <c r="C16" s="274" t="s">
        <v>132</v>
      </c>
      <c r="D16" s="275"/>
      <c r="E16" s="275"/>
      <c r="F16" s="275"/>
      <c r="G16" s="276"/>
      <c r="H16" s="60"/>
      <c r="I16" s="63"/>
      <c r="J16" s="7"/>
      <c r="K16" s="7"/>
      <c r="L16" s="7"/>
      <c r="M16" s="7"/>
      <c r="N16" s="1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2:37" s="6" customFormat="1" ht="24.75" customHeight="1">
      <c r="B17" s="11"/>
      <c r="C17" s="98"/>
      <c r="D17" s="281"/>
      <c r="E17" s="282"/>
      <c r="F17" s="282"/>
      <c r="G17" s="283"/>
      <c r="H17" s="144">
        <f>I17+J17+K17+L17+M17</f>
        <v>0</v>
      </c>
      <c r="I17" s="141"/>
      <c r="J17" s="146"/>
      <c r="K17" s="146"/>
      <c r="L17" s="146"/>
      <c r="M17" s="146"/>
      <c r="N17" s="11"/>
      <c r="P17" s="6">
        <v>8</v>
      </c>
      <c r="T17" s="3"/>
      <c r="U17" s="3"/>
      <c r="V17" s="3">
        <f>+H17</f>
        <v>0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>
        <f>+I17</f>
        <v>0</v>
      </c>
      <c r="AH17" s="3">
        <f>+J17</f>
        <v>0</v>
      </c>
      <c r="AI17" s="3">
        <f>+K17</f>
        <v>0</v>
      </c>
      <c r="AJ17" s="3">
        <f>+L17</f>
        <v>0</v>
      </c>
      <c r="AK17" s="3">
        <f>+M17</f>
        <v>0</v>
      </c>
    </row>
    <row r="18" spans="2:37" s="6" customFormat="1" ht="15" customHeight="1">
      <c r="B18" s="11"/>
      <c r="C18" s="272" t="s">
        <v>20</v>
      </c>
      <c r="D18" s="273"/>
      <c r="E18" s="273"/>
      <c r="F18" s="273"/>
      <c r="G18" s="273"/>
      <c r="H18" s="144">
        <f>+V7</f>
        <v>0</v>
      </c>
      <c r="I18" s="144">
        <f>+AG7</f>
        <v>0</v>
      </c>
      <c r="J18" s="144">
        <f>+AH7</f>
        <v>0</v>
      </c>
      <c r="K18" s="144">
        <f>+AI7</f>
        <v>0</v>
      </c>
      <c r="L18" s="144">
        <f>+AJ7</f>
        <v>0</v>
      </c>
      <c r="M18" s="144">
        <f>+AK7</f>
        <v>0</v>
      </c>
      <c r="N18" s="11"/>
      <c r="P18" s="6">
        <v>7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37" s="6" customFormat="1" ht="15" customHeight="1">
      <c r="B19" s="11"/>
      <c r="C19" s="280" t="s">
        <v>151</v>
      </c>
      <c r="D19" s="280"/>
      <c r="E19" s="280"/>
      <c r="F19" s="280"/>
      <c r="G19" s="280"/>
      <c r="H19" s="144">
        <f>+SUM(T7:V7)</f>
        <v>0</v>
      </c>
      <c r="I19" s="144">
        <f>+W7+AB7+AG7</f>
        <v>0</v>
      </c>
      <c r="J19" s="144">
        <f>+X7+AC7+AH7</f>
        <v>0</v>
      </c>
      <c r="K19" s="144">
        <f>+Y7+AD7+AI7</f>
        <v>0</v>
      </c>
      <c r="L19" s="144">
        <f>+Z7+AE7+AJ7</f>
        <v>0</v>
      </c>
      <c r="M19" s="144">
        <f>+AA7+AF7+AK7</f>
        <v>0</v>
      </c>
      <c r="N19" s="1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7" s="6" customFormat="1" ht="15" customHeight="1">
      <c r="B20" s="11"/>
      <c r="C20" s="153"/>
      <c r="D20" s="153"/>
      <c r="E20" s="153"/>
      <c r="F20" s="153"/>
      <c r="G20" s="153"/>
      <c r="H20" s="154"/>
      <c r="I20" s="154"/>
      <c r="J20" s="154"/>
      <c r="K20" s="154"/>
      <c r="L20" s="154"/>
      <c r="M20" s="154"/>
      <c r="N20" s="1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37" s="6" customFormat="1" ht="15" customHeight="1">
      <c r="B21" s="11"/>
      <c r="C21" s="153"/>
      <c r="D21" s="153"/>
      <c r="E21" s="153"/>
      <c r="F21" s="153"/>
      <c r="G21" s="153"/>
      <c r="H21" s="154"/>
      <c r="I21" s="154"/>
      <c r="J21" s="154"/>
      <c r="K21" s="154"/>
      <c r="L21" s="154"/>
      <c r="M21" s="154"/>
      <c r="N21" s="1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2:37" s="6" customFormat="1" ht="15" customHeight="1">
      <c r="B22" s="11"/>
      <c r="C22" s="277" t="s">
        <v>207</v>
      </c>
      <c r="D22" s="277"/>
      <c r="E22" s="277"/>
      <c r="F22" s="277"/>
      <c r="G22" s="277"/>
      <c r="H22" s="278"/>
      <c r="I22" s="278"/>
      <c r="J22" s="154"/>
      <c r="K22" s="154"/>
      <c r="L22" s="154"/>
      <c r="M22" s="154"/>
      <c r="N22" s="1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2:37" s="6" customFormat="1" ht="15" customHeight="1">
      <c r="B23" s="11"/>
      <c r="C23" s="285" t="s">
        <v>16</v>
      </c>
      <c r="D23" s="285" t="s">
        <v>199</v>
      </c>
      <c r="E23" s="286"/>
      <c r="F23" s="245" t="s">
        <v>201</v>
      </c>
      <c r="G23" s="287"/>
      <c r="H23" s="284" t="s">
        <v>21</v>
      </c>
      <c r="I23" s="284" t="s">
        <v>45</v>
      </c>
      <c r="J23" s="284"/>
      <c r="K23" s="284"/>
      <c r="L23" s="284"/>
      <c r="M23" s="284"/>
      <c r="N23" s="1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2:37" s="6" customFormat="1" ht="12">
      <c r="B24" s="11"/>
      <c r="C24" s="286"/>
      <c r="D24" s="286"/>
      <c r="E24" s="286"/>
      <c r="F24" s="286"/>
      <c r="G24" s="286"/>
      <c r="H24" s="288"/>
      <c r="I24" s="61">
        <f>I10</f>
        <v>2012</v>
      </c>
      <c r="J24" s="61">
        <f>I24+1</f>
        <v>2013</v>
      </c>
      <c r="K24" s="61">
        <f>J24+1</f>
        <v>2014</v>
      </c>
      <c r="L24" s="61">
        <f>K24+1</f>
        <v>2015</v>
      </c>
      <c r="M24" s="61">
        <f>L24+1</f>
        <v>2016</v>
      </c>
      <c r="N24" s="11"/>
      <c r="P24" s="6">
        <v>10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2:37" s="6" customFormat="1" ht="24.75" customHeight="1">
      <c r="B25" s="11"/>
      <c r="C25" s="98"/>
      <c r="D25" s="289"/>
      <c r="E25" s="290"/>
      <c r="F25" s="289"/>
      <c r="G25" s="291"/>
      <c r="H25" s="144">
        <f>SUM(I25:M25)</f>
        <v>0</v>
      </c>
      <c r="I25" s="141"/>
      <c r="J25" s="146"/>
      <c r="K25" s="146"/>
      <c r="L25" s="146"/>
      <c r="M25" s="146"/>
      <c r="N25" s="11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2:16" ht="12.75">
      <c r="B26" s="10"/>
      <c r="C26" s="280" t="s">
        <v>200</v>
      </c>
      <c r="D26" s="280"/>
      <c r="E26" s="280"/>
      <c r="F26" s="280"/>
      <c r="G26" s="280"/>
      <c r="H26" s="144">
        <f>SUM(I26:M26)</f>
        <v>0</v>
      </c>
      <c r="I26" s="144">
        <f>SUM(I24:I25)-I24</f>
        <v>0</v>
      </c>
      <c r="J26" s="144">
        <f>SUM(J24:J25)-J24</f>
        <v>0</v>
      </c>
      <c r="K26" s="144">
        <f>SUM(K24:K25)-K24</f>
        <v>0</v>
      </c>
      <c r="L26" s="144">
        <f>SUM(L24:L25)-L24</f>
        <v>0</v>
      </c>
      <c r="M26" s="144">
        <f>SUM(M24:M25)-M24</f>
        <v>0</v>
      </c>
      <c r="N26" s="10"/>
      <c r="P26" s="6">
        <v>11</v>
      </c>
    </row>
    <row r="27" spans="2:14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ht="12.75"/>
    <row r="29" ht="12.75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/>
    <row r="4492" ht="12.75"/>
    <row r="4493" ht="12.75"/>
    <row r="4494" ht="12.75"/>
    <row r="4495" ht="12.75"/>
    <row r="4496" ht="12.75"/>
    <row r="4497" ht="12.75"/>
  </sheetData>
  <sheetProtection formatCells="0" formatColumns="0" formatRows="0" insertColumns="0" insertRows="0" deleteColumns="0" deleteRows="0"/>
  <mergeCells count="22">
    <mergeCell ref="I9:M9"/>
    <mergeCell ref="C12:G12"/>
    <mergeCell ref="D9:G10"/>
    <mergeCell ref="C9:C10"/>
    <mergeCell ref="H9:H10"/>
    <mergeCell ref="D11:G11"/>
    <mergeCell ref="C26:G26"/>
    <mergeCell ref="I23:M23"/>
    <mergeCell ref="C23:C24"/>
    <mergeCell ref="D23:E24"/>
    <mergeCell ref="F23:G24"/>
    <mergeCell ref="H23:H24"/>
    <mergeCell ref="D25:E25"/>
    <mergeCell ref="F25:G25"/>
    <mergeCell ref="C22:I22"/>
    <mergeCell ref="D14:G14"/>
    <mergeCell ref="C19:G19"/>
    <mergeCell ref="D17:G17"/>
    <mergeCell ref="C18:G18"/>
    <mergeCell ref="C16:G16"/>
    <mergeCell ref="C15:G15"/>
    <mergeCell ref="C13:G13"/>
  </mergeCells>
  <hyperlinks>
    <hyperlink ref="O1" location="PF2!A1" display="następna"/>
    <hyperlink ref="A1" location="'PF1 LEAS'!A1" display="poprzednia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4"/>
  <headerFooter alignWithMargins="0">
    <oddFooter>&amp;L PROW_413_311/12/03/EPO&amp;RStrona 8 z 10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P309"/>
  <sheetViews>
    <sheetView showRowColHeaders="0" workbookViewId="0" topLeftCell="A1">
      <selection activeCell="D309" sqref="D309"/>
    </sheetView>
  </sheetViews>
  <sheetFormatPr defaultColWidth="0" defaultRowHeight="12.75" customHeight="1" zeroHeight="1"/>
  <cols>
    <col min="1" max="1" width="8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8.421875" style="0" customWidth="1"/>
  </cols>
  <sheetData>
    <row r="1" spans="1:16" ht="12.75">
      <c r="A1" s="155" t="s">
        <v>49</v>
      </c>
      <c r="F1" s="157"/>
      <c r="G1" s="157"/>
      <c r="H1" s="157"/>
      <c r="J1" s="157"/>
      <c r="K1" s="158" t="s">
        <v>37</v>
      </c>
      <c r="O1" s="156">
        <f>M15</f>
        <v>16</v>
      </c>
      <c r="P1" s="156" t="s">
        <v>202</v>
      </c>
    </row>
    <row r="2" spans="1:16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O2" s="156">
        <f>M17</f>
        <v>17</v>
      </c>
      <c r="P2" s="156" t="s">
        <v>203</v>
      </c>
    </row>
    <row r="3" spans="1:16" ht="12.75">
      <c r="A3" s="27"/>
      <c r="B3" s="28" t="s">
        <v>13</v>
      </c>
      <c r="C3" s="27"/>
      <c r="D3" s="27"/>
      <c r="E3" s="27"/>
      <c r="F3" s="27"/>
      <c r="G3" s="27"/>
      <c r="H3" s="27"/>
      <c r="I3" s="27"/>
      <c r="J3" s="27"/>
      <c r="K3" s="27"/>
      <c r="O3" s="156">
        <f>(O2-O1)-1</f>
        <v>0</v>
      </c>
      <c r="P3" s="156" t="s">
        <v>204</v>
      </c>
    </row>
    <row r="4" spans="1:16" ht="18" customHeight="1">
      <c r="A4" s="27"/>
      <c r="B4" s="298" t="s">
        <v>154</v>
      </c>
      <c r="C4" s="299"/>
      <c r="D4" s="299"/>
      <c r="E4" s="299"/>
      <c r="F4" s="299"/>
      <c r="G4" s="299"/>
      <c r="H4" s="299"/>
      <c r="I4" s="299"/>
      <c r="J4" s="299"/>
      <c r="K4" s="299"/>
      <c r="P4">
        <v>0</v>
      </c>
    </row>
    <row r="5" spans="1:11" ht="12.75">
      <c r="A5" s="27"/>
      <c r="B5" s="29" t="s">
        <v>155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87" t="s">
        <v>69</v>
      </c>
      <c r="C7" s="187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87"/>
      <c r="C8" s="187"/>
      <c r="D8" s="25">
        <f>+E8-1</f>
        <v>2011</v>
      </c>
      <c r="E8" s="92">
        <f>+'PF1 ŚWiO'!L7</f>
        <v>2012</v>
      </c>
      <c r="F8" s="25">
        <f>+E8+1</f>
        <v>2013</v>
      </c>
      <c r="G8" s="25">
        <f>+F8+1</f>
        <v>2014</v>
      </c>
      <c r="H8" s="25">
        <f>+G8+1</f>
        <v>2015</v>
      </c>
      <c r="I8" s="25">
        <f>+H8+1</f>
        <v>2016</v>
      </c>
      <c r="J8" s="25">
        <f>+I8+1</f>
        <v>2017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29" t="s">
        <v>26</v>
      </c>
      <c r="F11" s="306"/>
      <c r="G11" s="306"/>
      <c r="H11" s="306"/>
      <c r="I11" s="306"/>
      <c r="J11" s="184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7"/>
      <c r="F12" s="308"/>
      <c r="G12" s="308"/>
      <c r="H12" s="308"/>
      <c r="I12" s="308"/>
      <c r="J12" s="309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174" t="s">
        <v>153</v>
      </c>
      <c r="C14" s="175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3" ht="12.75">
      <c r="A15" s="27"/>
      <c r="B15" s="300"/>
      <c r="C15" s="301"/>
      <c r="D15" s="92">
        <f aca="true" t="shared" si="0" ref="D15:J15">+D8</f>
        <v>2011</v>
      </c>
      <c r="E15" s="25">
        <f t="shared" si="0"/>
        <v>2012</v>
      </c>
      <c r="F15" s="25">
        <f t="shared" si="0"/>
        <v>2013</v>
      </c>
      <c r="G15" s="25">
        <f t="shared" si="0"/>
        <v>2014</v>
      </c>
      <c r="H15" s="25">
        <f t="shared" si="0"/>
        <v>2015</v>
      </c>
      <c r="I15" s="25">
        <f t="shared" si="0"/>
        <v>2016</v>
      </c>
      <c r="J15" s="25">
        <f t="shared" si="0"/>
        <v>2017</v>
      </c>
      <c r="K15" s="27"/>
      <c r="L15">
        <v>3</v>
      </c>
      <c r="M15">
        <f>COUNTBLANK(M1:M14)+2</f>
        <v>16</v>
      </c>
    </row>
    <row r="16" spans="1:13" ht="12.75">
      <c r="A16" s="27"/>
      <c r="B16" s="130">
        <f>B9</f>
        <v>0</v>
      </c>
      <c r="C16" s="131"/>
      <c r="D16" s="132">
        <v>0</v>
      </c>
      <c r="E16" s="133">
        <v>0</v>
      </c>
      <c r="F16" s="134">
        <v>0</v>
      </c>
      <c r="G16" s="133">
        <v>0</v>
      </c>
      <c r="H16" s="133">
        <v>0</v>
      </c>
      <c r="I16" s="133">
        <v>0</v>
      </c>
      <c r="J16" s="133">
        <v>0</v>
      </c>
      <c r="K16" s="27"/>
      <c r="M16">
        <v>1</v>
      </c>
    </row>
    <row r="17" spans="1:13" ht="12.75">
      <c r="A17" s="27"/>
      <c r="B17" s="304" t="s">
        <v>20</v>
      </c>
      <c r="C17" s="305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  <c r="M17">
        <f>SUM(M15:M16)</f>
        <v>17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174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303" t="s">
        <v>27</v>
      </c>
      <c r="C21" s="169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303"/>
      <c r="C22" s="169"/>
      <c r="D22" s="25">
        <f aca="true" t="shared" si="2" ref="D22:J22">+D15</f>
        <v>2011</v>
      </c>
      <c r="E22" s="25">
        <f t="shared" si="2"/>
        <v>2012</v>
      </c>
      <c r="F22" s="25">
        <f t="shared" si="2"/>
        <v>2013</v>
      </c>
      <c r="G22" s="25">
        <f t="shared" si="2"/>
        <v>2014</v>
      </c>
      <c r="H22" s="25">
        <f t="shared" si="2"/>
        <v>2015</v>
      </c>
      <c r="I22" s="25">
        <f t="shared" si="2"/>
        <v>2016</v>
      </c>
      <c r="J22" s="25">
        <f t="shared" si="2"/>
        <v>2017</v>
      </c>
      <c r="K22" s="27"/>
    </row>
    <row r="23" spans="1:11" ht="24" customHeight="1">
      <c r="A23" s="27"/>
      <c r="B23" s="302" t="s">
        <v>183</v>
      </c>
      <c r="C23" s="302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303" t="s">
        <v>28</v>
      </c>
      <c r="C24" s="303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303" t="s">
        <v>156</v>
      </c>
      <c r="C25" s="303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303" t="s">
        <v>29</v>
      </c>
      <c r="C26" s="303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303" t="s">
        <v>30</v>
      </c>
      <c r="C27" s="303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310" t="s">
        <v>34</v>
      </c>
      <c r="C28" s="311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303" t="s">
        <v>31</v>
      </c>
      <c r="C29" s="303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303" t="s">
        <v>32</v>
      </c>
      <c r="C30" s="303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303" t="s">
        <v>33</v>
      </c>
      <c r="C31" s="303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303" t="s">
        <v>20</v>
      </c>
      <c r="C32" s="303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/>
    <row r="308" ht="12.75" customHeight="1"/>
    <row r="309" ht="12.75" customHeight="1">
      <c r="B309" s="160"/>
    </row>
  </sheetData>
  <sheetProtection password="CCD0" sheet="1" objects="1" scenarios="1" formatCells="0" formatColumns="0" formatRows="0" insertColumns="0" insertRows="0" deleteColumns="0" deleteRows="0"/>
  <mergeCells count="19">
    <mergeCell ref="B32:C32"/>
    <mergeCell ref="B25:C25"/>
    <mergeCell ref="B26:C26"/>
    <mergeCell ref="B27:C27"/>
    <mergeCell ref="B29:C29"/>
    <mergeCell ref="B28:C28"/>
    <mergeCell ref="B30:C30"/>
    <mergeCell ref="B24:C24"/>
    <mergeCell ref="B21:C22"/>
    <mergeCell ref="B17:C17"/>
    <mergeCell ref="B31:C31"/>
    <mergeCell ref="B4:K4"/>
    <mergeCell ref="B14:B15"/>
    <mergeCell ref="C14:C15"/>
    <mergeCell ref="B23:C23"/>
    <mergeCell ref="B7:B8"/>
    <mergeCell ref="C7:C8"/>
    <mergeCell ref="E11:J11"/>
    <mergeCell ref="E12:J12"/>
  </mergeCells>
  <hyperlinks>
    <hyperlink ref="K1" location="PF3!A1" display="następna"/>
    <hyperlink ref="A1" location="PF1fin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2"/>
  <headerFooter alignWithMargins="0">
    <oddFooter>&amp;L PROW_413_311/12/02/EPO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hijk</dc:creator>
  <cp:keywords/>
  <dc:description/>
  <cp:lastModifiedBy>Dominika</cp:lastModifiedBy>
  <cp:lastPrinted>2012-05-24T05:26:40Z</cp:lastPrinted>
  <dcterms:created xsi:type="dcterms:W3CDTF">2004-03-22T17:21:57Z</dcterms:created>
  <dcterms:modified xsi:type="dcterms:W3CDTF">2012-06-27T06:52:42Z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